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12600" activeTab="0"/>
  </bookViews>
  <sheets>
    <sheet name="Sheet1" sheetId="1" r:id="rId1"/>
    <sheet name="Sheet2" sheetId="2" r:id="rId2"/>
    <sheet name="Sheet3" sheetId="3" r:id="rId3"/>
  </sheets>
  <externalReferences>
    <externalReference r:id="rId6"/>
    <externalReference r:id="rId7"/>
    <externalReference r:id="rId8"/>
    <externalReference r:id="rId9"/>
  </externalReferences>
  <definedNames/>
  <calcPr fullCalcOnLoad="1"/>
</workbook>
</file>

<file path=xl/sharedStrings.xml><?xml version="1.0" encoding="utf-8"?>
<sst xmlns="http://schemas.openxmlformats.org/spreadsheetml/2006/main" count="82" uniqueCount="79">
  <si>
    <t>Monthly Statistics of Margin Transactions (Margin Trading and Short Selling)</t>
  </si>
  <si>
    <t>Year or Month</t>
  </si>
  <si>
    <t>Number of Designated Securities for Margin Transactions</t>
  </si>
  <si>
    <t>Turnover of Margin Transactions 
(Unit: RMB100 million)</t>
  </si>
  <si>
    <t>Outstanding Balance of Margin Transactions
(Unit: RMB100 million)</t>
  </si>
  <si>
    <t>Securities Companies Operating Margin Transactions</t>
  </si>
  <si>
    <t>Number of Margin Accounts</t>
  </si>
  <si>
    <t>Margin
(Unit: RMB100 million)</t>
  </si>
  <si>
    <t>Average Maintenance Ratio (%)</t>
  </si>
  <si>
    <t>Number of Margin Accounts as of End of the Period</t>
  </si>
  <si>
    <t>Newly Opened Accounts</t>
  </si>
  <si>
    <t>Market Value of Securities Used as Margin</t>
  </si>
  <si>
    <t>Cash</t>
  </si>
  <si>
    <t>Total</t>
  </si>
  <si>
    <t>Margin Purchase</t>
  </si>
  <si>
    <t>Short Selling</t>
  </si>
  <si>
    <t>Margin Transactions Value</t>
  </si>
  <si>
    <t>Number of Securities Companies</t>
  </si>
  <si>
    <t>Number of Branches</t>
  </si>
  <si>
    <t>Stocks</t>
  </si>
  <si>
    <t>Bonds, Funds, etc.</t>
  </si>
  <si>
    <t>Subtotal</t>
  </si>
  <si>
    <t>Year 2010</t>
  </si>
  <si>
    <t>Year 2011</t>
  </si>
  <si>
    <t>2012.1</t>
  </si>
  <si>
    <t>2012.02</t>
  </si>
  <si>
    <t>2012.03</t>
  </si>
  <si>
    <t>2012.04</t>
  </si>
  <si>
    <t>2012.05</t>
  </si>
  <si>
    <t>2012.06</t>
  </si>
  <si>
    <t>2012.07</t>
  </si>
  <si>
    <t>2012.08</t>
  </si>
  <si>
    <t>2012.09</t>
  </si>
  <si>
    <t>2012.10</t>
  </si>
  <si>
    <t>2012.11</t>
  </si>
  <si>
    <t>2012.12</t>
  </si>
  <si>
    <t>2013.1</t>
  </si>
  <si>
    <t>2013.2</t>
  </si>
  <si>
    <t>2013.3</t>
  </si>
  <si>
    <t>2013.4</t>
  </si>
  <si>
    <t>2013.5</t>
  </si>
  <si>
    <t>2013.6</t>
  </si>
  <si>
    <t>2013.7</t>
  </si>
  <si>
    <t>2013.8</t>
  </si>
  <si>
    <t>2013.9</t>
  </si>
  <si>
    <t>2013.10</t>
  </si>
  <si>
    <t>2013.11</t>
  </si>
  <si>
    <t>2013.12</t>
  </si>
  <si>
    <t>2014.1</t>
  </si>
  <si>
    <t>2014.2</t>
  </si>
  <si>
    <t>2014.3</t>
  </si>
  <si>
    <t>2014.4</t>
  </si>
  <si>
    <t>2014.5</t>
  </si>
  <si>
    <t>2014.6</t>
  </si>
  <si>
    <t>2014.7</t>
  </si>
  <si>
    <t>2014.8</t>
  </si>
  <si>
    <t>2014.9</t>
  </si>
  <si>
    <t>2014.10</t>
  </si>
  <si>
    <t>2014.11</t>
  </si>
  <si>
    <t>2014.12</t>
  </si>
  <si>
    <t>2015.1</t>
  </si>
  <si>
    <t>2015.2</t>
  </si>
  <si>
    <t>2015.3</t>
  </si>
  <si>
    <t>2015.4</t>
  </si>
  <si>
    <t>2015.5</t>
  </si>
  <si>
    <t>2015.6</t>
  </si>
  <si>
    <t>2015.7</t>
  </si>
  <si>
    <t>2015.8</t>
  </si>
  <si>
    <t>2015.9</t>
  </si>
  <si>
    <t>2015.10</t>
  </si>
  <si>
    <t>2015.11</t>
  </si>
  <si>
    <t>2015.12</t>
  </si>
  <si>
    <t>2016.1</t>
  </si>
  <si>
    <t>2016.2</t>
  </si>
  <si>
    <t>2016.3</t>
  </si>
  <si>
    <t>2016.4</t>
  </si>
  <si>
    <t>2016.5</t>
  </si>
  <si>
    <t>Notes:
      1. The above monthly data are respectively for the duration or the end of the month. The yearly data are for the end of the year, except for the turnover data of margin transactions being for the duration of the respective year.
      2. Turnover of Margin Transactions =Margin Purchase Value  + Short Selling Value.
      3. Outstanding Balance of Short Selling = Number of Outstanding Short Sold Shares * Closing Price of the Statistics Day.</t>
  </si>
  <si>
    <t>2016.6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</si>
</sst>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6"/>
      <color indexed="8"/>
      <name val="宋体"/>
      <family val="0"/>
    </font>
    <font>
      <sz val="9"/>
      <color indexed="8"/>
      <name val="宋体"/>
      <family val="0"/>
    </font>
    <font>
      <sz val="10"/>
      <color indexed="8"/>
      <name val="宋体"/>
      <family val="0"/>
    </font>
    <font>
      <sz val="11"/>
      <color indexed="9"/>
      <name val="宋体"/>
      <family val="0"/>
    </font>
    <font>
      <b/>
      <sz val="11"/>
      <color indexed="52"/>
      <name val="宋体"/>
      <family val="0"/>
    </font>
    <font>
      <b/>
      <sz val="11"/>
      <color indexed="54"/>
      <name val="宋体"/>
      <family val="0"/>
    </font>
    <font>
      <sz val="11"/>
      <color indexed="20"/>
      <name val="宋体"/>
      <family val="0"/>
    </font>
    <font>
      <b/>
      <sz val="11"/>
      <color indexed="8"/>
      <name val="宋体"/>
      <family val="0"/>
    </font>
    <font>
      <b/>
      <sz val="15"/>
      <color indexed="54"/>
      <name val="宋体"/>
      <family val="0"/>
    </font>
    <font>
      <sz val="11"/>
      <color indexed="62"/>
      <name val="宋体"/>
      <family val="0"/>
    </font>
    <font>
      <sz val="11"/>
      <color indexed="17"/>
      <name val="宋体"/>
      <family val="0"/>
    </font>
    <font>
      <b/>
      <sz val="11"/>
      <color indexed="63"/>
      <name val="宋体"/>
      <family val="0"/>
    </font>
    <font>
      <b/>
      <sz val="13"/>
      <color indexed="54"/>
      <name val="宋体"/>
      <family val="0"/>
    </font>
    <font>
      <sz val="11"/>
      <color indexed="60"/>
      <name val="宋体"/>
      <family val="0"/>
    </font>
    <font>
      <b/>
      <sz val="11"/>
      <color indexed="9"/>
      <name val="宋体"/>
      <family val="0"/>
    </font>
    <font>
      <sz val="11"/>
      <color indexed="52"/>
      <name val="宋体"/>
      <family val="0"/>
    </font>
    <font>
      <sz val="11"/>
      <color indexed="10"/>
      <name val="宋体"/>
      <family val="0"/>
    </font>
    <font>
      <sz val="18"/>
      <color indexed="54"/>
      <name val="宋体"/>
      <family val="0"/>
    </font>
    <font>
      <i/>
      <sz val="11"/>
      <color indexed="23"/>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0" borderId="1" applyNumberFormat="0" applyFill="0" applyAlignment="0" applyProtection="0"/>
    <xf numFmtId="0" fontId="1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1" fillId="0" borderId="0">
      <alignment vertical="center"/>
      <protection/>
    </xf>
    <xf numFmtId="0" fontId="25" fillId="0" borderId="0" applyNumberFormat="0" applyFill="0" applyBorder="0" applyAlignment="0" applyProtection="0"/>
    <xf numFmtId="0" fontId="12" fillId="7"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9" borderId="5" applyNumberFormat="0" applyAlignment="0" applyProtection="0"/>
    <xf numFmtId="0" fontId="16" fillId="14"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3" fillId="9" borderId="8" applyNumberFormat="0" applyAlignment="0" applyProtection="0"/>
    <xf numFmtId="0" fontId="11" fillId="3" borderId="5" applyNumberFormat="0" applyAlignment="0" applyProtection="0"/>
    <xf numFmtId="0" fontId="26" fillId="0" borderId="0" applyNumberForma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0" fillId="5" borderId="9" applyNumberFormat="0" applyFont="0" applyAlignment="0" applyProtection="0"/>
  </cellStyleXfs>
  <cellXfs count="33">
    <xf numFmtId="0" fontId="0" fillId="0" borderId="0" xfId="0" applyAlignment="1">
      <alignment vertical="center"/>
    </xf>
    <xf numFmtId="0" fontId="3" fillId="0" borderId="10" xfId="40" applyFont="1" applyBorder="1" applyAlignment="1">
      <alignment horizontal="center" vertical="center" wrapText="1"/>
      <protection/>
    </xf>
    <xf numFmtId="0" fontId="3" fillId="0" borderId="10" xfId="40" applyFont="1" applyBorder="1" applyAlignment="1">
      <alignment horizontal="left" vertical="center" wrapText="1"/>
      <protection/>
    </xf>
    <xf numFmtId="43" fontId="3" fillId="0" borderId="10" xfId="52" applyFont="1" applyBorder="1" applyAlignment="1">
      <alignment vertical="center" wrapText="1"/>
    </xf>
    <xf numFmtId="49" fontId="3" fillId="0" borderId="10" xfId="40" applyNumberFormat="1" applyFont="1" applyBorder="1" applyAlignment="1">
      <alignment horizontal="left" vertical="center"/>
      <protection/>
    </xf>
    <xf numFmtId="0" fontId="3" fillId="0" borderId="10" xfId="40" applyNumberFormat="1" applyFont="1" applyBorder="1" applyAlignment="1">
      <alignment horizontal="center" vertical="center"/>
      <protection/>
    </xf>
    <xf numFmtId="43" fontId="3" fillId="0" borderId="10" xfId="52" applyFont="1" applyBorder="1" applyAlignment="1">
      <alignment vertical="center"/>
    </xf>
    <xf numFmtId="49" fontId="3" fillId="0" borderId="11" xfId="40" applyNumberFormat="1" applyFont="1" applyBorder="1" applyAlignment="1">
      <alignment horizontal="left" vertical="center"/>
      <protection/>
    </xf>
    <xf numFmtId="0" fontId="3" fillId="0" borderId="11" xfId="40" applyNumberFormat="1" applyFont="1" applyBorder="1" applyAlignment="1">
      <alignment horizontal="center" vertical="center"/>
      <protection/>
    </xf>
    <xf numFmtId="43" fontId="3" fillId="0" borderId="11" xfId="52" applyFont="1" applyBorder="1" applyAlignment="1">
      <alignment vertical="center" wrapText="1"/>
    </xf>
    <xf numFmtId="49" fontId="3" fillId="0" borderId="10" xfId="0" applyNumberFormat="1" applyFont="1" applyBorder="1" applyAlignment="1">
      <alignment horizontal="left" vertical="center"/>
    </xf>
    <xf numFmtId="0"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41" fontId="3" fillId="0" borderId="10" xfId="52" applyNumberFormat="1" applyFont="1" applyBorder="1" applyAlignment="1">
      <alignment vertical="center" wrapText="1"/>
    </xf>
    <xf numFmtId="41" fontId="3" fillId="0" borderId="10" xfId="52" applyNumberFormat="1" applyFont="1" applyBorder="1" applyAlignment="1">
      <alignment vertical="center"/>
    </xf>
    <xf numFmtId="41" fontId="3" fillId="0" borderId="11" xfId="52" applyNumberFormat="1" applyFont="1" applyBorder="1" applyAlignment="1">
      <alignment vertical="center"/>
    </xf>
    <xf numFmtId="43" fontId="3" fillId="0" borderId="11" xfId="52" applyFont="1" applyBorder="1" applyAlignment="1">
      <alignment vertical="center"/>
    </xf>
    <xf numFmtId="0" fontId="3" fillId="0" borderId="10" xfId="0" applyNumberFormat="1" applyFont="1" applyBorder="1" applyAlignment="1">
      <alignment horizontal="right" vertical="center"/>
    </xf>
    <xf numFmtId="0" fontId="2" fillId="0" borderId="12" xfId="40" applyFont="1" applyBorder="1" applyAlignment="1">
      <alignment horizontal="center" vertical="center" wrapText="1"/>
      <protection/>
    </xf>
    <xf numFmtId="0" fontId="2" fillId="0" borderId="12" xfId="40" applyFont="1" applyBorder="1" applyAlignment="1">
      <alignment horizontal="center" vertical="center"/>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4" fillId="0" borderId="0" xfId="40" applyFont="1" applyBorder="1" applyAlignment="1">
      <alignment horizontal="left" vertical="center" wrapText="1"/>
      <protection/>
    </xf>
    <xf numFmtId="0" fontId="3" fillId="0" borderId="17" xfId="40" applyFont="1" applyBorder="1" applyAlignment="1">
      <alignment horizontal="center" vertical="center" wrapText="1"/>
      <protection/>
    </xf>
    <xf numFmtId="0" fontId="3" fillId="0" borderId="18" xfId="40" applyFont="1" applyBorder="1" applyAlignment="1">
      <alignment horizontal="center" vertical="center" wrapText="1"/>
      <protection/>
    </xf>
    <xf numFmtId="0" fontId="3" fillId="0" borderId="19" xfId="40" applyFont="1" applyBorder="1" applyAlignment="1">
      <alignment horizontal="center" vertical="center" wrapText="1"/>
      <protection/>
    </xf>
    <xf numFmtId="0" fontId="3" fillId="0" borderId="20" xfId="40" applyFont="1" applyBorder="1" applyAlignment="1">
      <alignment horizontal="center" vertical="center" wrapText="1"/>
      <protection/>
    </xf>
    <xf numFmtId="0" fontId="3" fillId="0" borderId="12" xfId="40" applyFont="1" applyBorder="1" applyAlignment="1">
      <alignment horizontal="center" vertical="center" wrapText="1"/>
      <protection/>
    </xf>
    <xf numFmtId="0" fontId="3" fillId="0" borderId="21" xfId="40" applyFont="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angzy\Desktop\&#26376;&#24230;&#25968;&#25454;-201509\201509\monthly%20report%202015&#24180;9&#26376;-wz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316;&#25991;&#26723;\2015&#24180;&#24037;&#20316;&#25991;&#26723;\&#26376;&#24230;&#25968;&#25454;\&#26376;&#24230;&#25968;&#25454;-201511\monthly%20report%202015&#24180;11&#26376;-wzy.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037;&#20316;&#25991;&#26723;\2015&#24180;&#24037;&#20316;&#25991;&#26723;\&#26376;&#24230;&#25968;&#25454;\&#26376;&#24230;&#25968;&#25454;-201512\monthly%20report%202015&#24180;12&#26376;-wz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Wangzy\Desktop\&#26376;&#24230;&#25968;&#25454;2016&#24180;1&#26376;\monthly%20report%202016&#24180;1&#26376;-wz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证券公司开展融资融券业务起始时间"/>
      <sheetName val="两融标的券变动"/>
      <sheetName val="按月度汇总（亿元）"/>
      <sheetName val="前日数据分析"/>
      <sheetName val="统计月报文本"/>
      <sheetName val="91家—31张表-月度"/>
      <sheetName val="2家-T表-月度"/>
      <sheetName val="机构部每月数据需求"/>
      <sheetName val="融资融券月度数据（Web）"/>
      <sheetName val="报市场部数据格式"/>
      <sheetName val="风险监测月报文本"/>
      <sheetName val="汇总"/>
      <sheetName val="表1"/>
      <sheetName val="表2"/>
      <sheetName val="表3"/>
      <sheetName val="表4"/>
      <sheetName val="表5"/>
      <sheetName val="表6"/>
      <sheetName val="证券公司财务数据表"/>
      <sheetName val="t0_07"/>
      <sheetName val="转融通交易"/>
      <sheetName val="担保品结构"/>
      <sheetName val="Sheet3"/>
      <sheetName val="月报制作模板1_融资买入"/>
      <sheetName val="月报制作模板2_融券卖出"/>
      <sheetName val="月报制作模板3_融资融券余额 开仓额 偿还额"/>
      <sheetName val="Sheet2"/>
      <sheetName val="因股价波动导致的市值增减（盈亏）"/>
    </sheetNames>
    <sheetDataSet>
      <sheetData sheetId="2">
        <row r="70">
          <cell r="C70">
            <v>11546.833126934</v>
          </cell>
          <cell r="F70">
            <v>33.8154499428</v>
          </cell>
          <cell r="X70">
            <v>9040.509182472</v>
          </cell>
          <cell r="Y70">
            <v>26.833298083800003</v>
          </cell>
          <cell r="Z70">
            <v>9067.3424805558</v>
          </cell>
          <cell r="AA70">
            <v>7715956</v>
          </cell>
          <cell r="AF70">
            <v>30300</v>
          </cell>
          <cell r="AM70">
            <v>25646.950173576202</v>
          </cell>
          <cell r="AN70">
            <v>25471.039820492402</v>
          </cell>
          <cell r="AO70">
            <v>175.9103530838</v>
          </cell>
          <cell r="AQ70">
            <v>2964.2009986048997</v>
          </cell>
          <cell r="AR70">
            <v>245.61</v>
          </cell>
          <cell r="AZ70">
            <v>91</v>
          </cell>
          <cell r="BA70">
            <v>7159</v>
          </cell>
          <cell r="BC70">
            <v>913</v>
          </cell>
        </row>
      </sheetData>
      <sheetData sheetId="8">
        <row r="51">
          <cell r="O51">
            <v>25646.950173576202</v>
          </cell>
          <cell r="P51">
            <v>2964.2009986048997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证券公司开展融资融券业务起始时间"/>
      <sheetName val="两融标的券变动"/>
      <sheetName val="标的股票成交金额、流通市值"/>
      <sheetName val="按月度汇总（亿元）"/>
      <sheetName val="前日数据分析"/>
      <sheetName val="统计月报文本"/>
      <sheetName val="91家—31张表-月度"/>
      <sheetName val="2家-T表-月度"/>
      <sheetName val="机构部每月数据需求"/>
      <sheetName val="融资融券月度数据（Web）"/>
      <sheetName val="报市场部数据格式"/>
      <sheetName val="风险监测月报文本"/>
      <sheetName val="汇总"/>
      <sheetName val="表1"/>
      <sheetName val="表2"/>
      <sheetName val="表3"/>
      <sheetName val="表4"/>
      <sheetName val="表5"/>
      <sheetName val="表6"/>
      <sheetName val="证券公司财务数据表"/>
      <sheetName val="t0_07"/>
      <sheetName val="转融通交易"/>
      <sheetName val="担保品结构"/>
      <sheetName val="Sheet3"/>
      <sheetName val="月报制作模板1_融资买入"/>
      <sheetName val="月报制作模板2_融券卖出"/>
      <sheetName val="月报制作模板3_融资融券余额 开仓额 偿还额"/>
      <sheetName val="Sheet2"/>
      <sheetName val="因股价波动导致的市值增减（盈亏）"/>
    </sheetNames>
    <sheetDataSet>
      <sheetData sheetId="3">
        <row r="72">
          <cell r="C72">
            <v>27056.372048315498</v>
          </cell>
          <cell r="F72">
            <v>40.4455545706</v>
          </cell>
          <cell r="X72">
            <v>11931.9862476242</v>
          </cell>
          <cell r="Y72">
            <v>29.0546681307</v>
          </cell>
          <cell r="Z72">
            <v>11961.0409157549</v>
          </cell>
          <cell r="AA72">
            <v>7812327</v>
          </cell>
          <cell r="AF72">
            <v>77791</v>
          </cell>
          <cell r="AM72">
            <v>34430.48948111849</v>
          </cell>
          <cell r="AN72">
            <v>34300.82874453849</v>
          </cell>
          <cell r="AO72">
            <v>129.66073658000002</v>
          </cell>
          <cell r="AQ72">
            <v>3081.4858374706</v>
          </cell>
          <cell r="AR72">
            <v>266.85</v>
          </cell>
          <cell r="AZ72">
            <v>91</v>
          </cell>
          <cell r="BA72">
            <v>7432</v>
          </cell>
          <cell r="BC72">
            <v>914</v>
          </cell>
        </row>
      </sheetData>
      <sheetData sheetId="9">
        <row r="53">
          <cell r="O53">
            <v>34430.48948111849</v>
          </cell>
          <cell r="P53">
            <v>3081.4858374706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证券公司开展融资融券业务起始时间"/>
      <sheetName val="两融标的券变动"/>
      <sheetName val="标的股票成交金额、流通市值"/>
      <sheetName val="按月度汇总（亿元）"/>
      <sheetName val="前日数据分析"/>
      <sheetName val="统计月报文本"/>
      <sheetName val="91家—31张表-月度"/>
      <sheetName val="2家-T表-月度"/>
      <sheetName val="机构部每月数据需求"/>
      <sheetName val="融资融券月度数据（Web）"/>
      <sheetName val="报市场部数据格式"/>
      <sheetName val="风险监测月报文本"/>
      <sheetName val="汇总"/>
      <sheetName val="表1"/>
      <sheetName val="表2"/>
      <sheetName val="表3"/>
      <sheetName val="表4"/>
      <sheetName val="表5"/>
      <sheetName val="表6"/>
      <sheetName val="证券公司财务数据表"/>
      <sheetName val="t0_07"/>
      <sheetName val="转融通交易"/>
      <sheetName val="担保品结构"/>
      <sheetName val="Sheet3"/>
      <sheetName val="月报制作模板1_融资买入"/>
      <sheetName val="月报制作模板2_融券卖出"/>
      <sheetName val="月报制作模板3_融资融券余额 开仓额 偿还额"/>
      <sheetName val="Sheet2"/>
      <sheetName val="因股价波动导致的市值增减（盈亏）"/>
    </sheetNames>
    <sheetDataSet>
      <sheetData sheetId="3">
        <row r="73">
          <cell r="C73">
            <v>18700.4975706424</v>
          </cell>
          <cell r="F73">
            <v>52.0002316379</v>
          </cell>
          <cell r="X73">
            <v>11712.2287215448</v>
          </cell>
          <cell r="Y73">
            <v>29.6015566171</v>
          </cell>
          <cell r="Z73">
            <v>11741.8302781619</v>
          </cell>
          <cell r="AA73">
            <v>7896746</v>
          </cell>
          <cell r="AF73">
            <v>92724</v>
          </cell>
          <cell r="AM73">
            <v>35941.93211764259</v>
          </cell>
          <cell r="AN73">
            <v>35798.534095031086</v>
          </cell>
          <cell r="AO73">
            <v>143.3980226115</v>
          </cell>
          <cell r="AQ73">
            <v>2442.9680474917</v>
          </cell>
          <cell r="AR73">
            <v>277.3</v>
          </cell>
          <cell r="AZ73">
            <v>92</v>
          </cell>
          <cell r="BA73">
            <v>7529</v>
          </cell>
          <cell r="BC73">
            <v>913</v>
          </cell>
        </row>
      </sheetData>
      <sheetData sheetId="9">
        <row r="54">
          <cell r="O54">
            <v>35941.93211764259</v>
          </cell>
          <cell r="P54">
            <v>2442.9680474917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证券公司开展融资融券业务起始时间"/>
      <sheetName val="两融标的券变动"/>
      <sheetName val="标的股票成交金额、流通市值"/>
      <sheetName val="wcdbbl"/>
      <sheetName val="按月度汇总（亿元）"/>
      <sheetName val="前日数据分析"/>
      <sheetName val="统计月报文本"/>
      <sheetName val="91家—31张表-月度"/>
      <sheetName val="2家-T表-月度"/>
      <sheetName val="机构部每月数据需求"/>
      <sheetName val="融资融券月度数据（Web）"/>
      <sheetName val="报市场部数据格式"/>
      <sheetName val="风险监测月报文本"/>
      <sheetName val="汇总"/>
      <sheetName val="表1"/>
      <sheetName val="表2"/>
      <sheetName val="表3"/>
      <sheetName val="表4"/>
      <sheetName val="表5"/>
      <sheetName val="表6"/>
      <sheetName val="证券公司财务数据表"/>
      <sheetName val="t0_07"/>
      <sheetName val="转融通交易"/>
      <sheetName val="担保品结构"/>
      <sheetName val="Sheet3"/>
      <sheetName val="月报制作模板1_融资买入"/>
      <sheetName val="月报制作模板2_融券卖出"/>
      <sheetName val="月报制作模板3_融资融券余额 开仓额 偿还额"/>
      <sheetName val="Sheet2"/>
      <sheetName val="因股价波动导致的市值增减（盈亏）"/>
    </sheetNames>
    <sheetDataSet>
      <sheetData sheetId="4">
        <row r="74">
          <cell r="C74">
            <v>8884.795789149499</v>
          </cell>
          <cell r="F74">
            <v>26.271625328699997</v>
          </cell>
          <cell r="X74">
            <v>9070.3849696373</v>
          </cell>
          <cell r="Y74">
            <v>20.7138777282</v>
          </cell>
          <cell r="Z74">
            <v>9091.0988473655</v>
          </cell>
          <cell r="AA74">
            <v>7933291</v>
          </cell>
          <cell r="AF74">
            <v>44197</v>
          </cell>
          <cell r="AM74">
            <v>23444.96</v>
          </cell>
          <cell r="AN74">
            <v>23292.17</v>
          </cell>
          <cell r="AO74">
            <v>152.79</v>
          </cell>
          <cell r="AQ74">
            <v>2641.4216003099</v>
          </cell>
          <cell r="AR74">
            <v>234.15</v>
          </cell>
          <cell r="AZ74">
            <v>93</v>
          </cell>
          <cell r="BA74">
            <v>7623</v>
          </cell>
          <cell r="BC74">
            <v>913</v>
          </cell>
        </row>
      </sheetData>
      <sheetData sheetId="10">
        <row r="55">
          <cell r="O55">
            <v>23444.96</v>
          </cell>
          <cell r="P55">
            <v>2641.4216003099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4"/>
  <sheetViews>
    <sheetView tabSelected="1" zoomScaleSheetLayoutView="100" zoomScalePageLayoutView="0" workbookViewId="0" topLeftCell="A1">
      <pane xSplit="2" ySplit="4" topLeftCell="C38" activePane="bottomRight" state="frozen"/>
      <selection pane="topLeft" activeCell="A1" sqref="A1"/>
      <selection pane="topRight" activeCell="A1" sqref="A1"/>
      <selection pane="bottomLeft" activeCell="A1" sqref="A1"/>
      <selection pane="bottomRight" activeCell="T40" sqref="T40"/>
    </sheetView>
  </sheetViews>
  <sheetFormatPr defaultColWidth="9.00390625" defaultRowHeight="14.25"/>
  <cols>
    <col min="2" max="2" width="9.125" style="0" bestFit="1" customWidth="1"/>
    <col min="3" max="3" width="9.75390625" style="0" bestFit="1" customWidth="1"/>
    <col min="4" max="4" width="9.125" style="0" bestFit="1" customWidth="1"/>
    <col min="5" max="6" width="9.75390625" style="0" bestFit="1" customWidth="1"/>
    <col min="7" max="7" width="9.125" style="0" bestFit="1" customWidth="1"/>
    <col min="8" max="8" width="9.75390625" style="0" bestFit="1" customWidth="1"/>
    <col min="9" max="10" width="9.125" style="0" bestFit="1" customWidth="1"/>
    <col min="11" max="11" width="12.125" style="0" customWidth="1"/>
    <col min="12" max="13" width="9.75390625" style="0" bestFit="1" customWidth="1"/>
    <col min="14" max="14" width="9.125" style="0" bestFit="1" customWidth="1"/>
    <col min="15" max="15" width="12.75390625" style="0" customWidth="1"/>
    <col min="16" max="16" width="9.125" style="0" bestFit="1" customWidth="1"/>
    <col min="17" max="17" width="9.75390625" style="0" bestFit="1" customWidth="1"/>
    <col min="18" max="18" width="9.125" style="0" bestFit="1" customWidth="1"/>
  </cols>
  <sheetData>
    <row r="1" spans="1:18" ht="20.25">
      <c r="A1" s="18" t="s">
        <v>0</v>
      </c>
      <c r="B1" s="19"/>
      <c r="C1" s="19"/>
      <c r="D1" s="19"/>
      <c r="E1" s="19"/>
      <c r="F1" s="19"/>
      <c r="G1" s="19"/>
      <c r="H1" s="19"/>
      <c r="I1" s="19"/>
      <c r="J1" s="19"/>
      <c r="K1" s="19"/>
      <c r="L1" s="19"/>
      <c r="M1" s="19"/>
      <c r="N1" s="19"/>
      <c r="O1" s="19"/>
      <c r="P1" s="19"/>
      <c r="Q1" s="19"/>
      <c r="R1" s="19"/>
    </row>
    <row r="2" spans="1:18" ht="28.5" customHeight="1">
      <c r="A2" s="22" t="s">
        <v>1</v>
      </c>
      <c r="B2" s="23" t="s">
        <v>2</v>
      </c>
      <c r="C2" s="27" t="s">
        <v>3</v>
      </c>
      <c r="D2" s="28"/>
      <c r="E2" s="29"/>
      <c r="F2" s="27" t="s">
        <v>4</v>
      </c>
      <c r="G2" s="28"/>
      <c r="H2" s="29"/>
      <c r="I2" s="27" t="s">
        <v>5</v>
      </c>
      <c r="J2" s="29"/>
      <c r="K2" s="20" t="s">
        <v>6</v>
      </c>
      <c r="L2" s="21"/>
      <c r="M2" s="22" t="s">
        <v>7</v>
      </c>
      <c r="N2" s="22"/>
      <c r="O2" s="22"/>
      <c r="P2" s="22"/>
      <c r="Q2" s="22"/>
      <c r="R2" s="23" t="s">
        <v>8</v>
      </c>
    </row>
    <row r="3" spans="1:18" ht="30" customHeight="1">
      <c r="A3" s="22"/>
      <c r="B3" s="24"/>
      <c r="C3" s="30"/>
      <c r="D3" s="31"/>
      <c r="E3" s="32"/>
      <c r="F3" s="30"/>
      <c r="G3" s="31"/>
      <c r="H3" s="32"/>
      <c r="I3" s="30"/>
      <c r="J3" s="32"/>
      <c r="K3" s="22" t="s">
        <v>9</v>
      </c>
      <c r="L3" s="22" t="s">
        <v>10</v>
      </c>
      <c r="M3" s="22" t="s">
        <v>11</v>
      </c>
      <c r="N3" s="22"/>
      <c r="O3" s="22"/>
      <c r="P3" s="22" t="s">
        <v>12</v>
      </c>
      <c r="Q3" s="22" t="s">
        <v>13</v>
      </c>
      <c r="R3" s="24"/>
    </row>
    <row r="4" spans="1:18" ht="33.75">
      <c r="A4" s="22"/>
      <c r="B4" s="25"/>
      <c r="C4" s="1" t="s">
        <v>14</v>
      </c>
      <c r="D4" s="1" t="s">
        <v>15</v>
      </c>
      <c r="E4" s="1" t="s">
        <v>16</v>
      </c>
      <c r="F4" s="1" t="s">
        <v>14</v>
      </c>
      <c r="G4" s="1" t="s">
        <v>15</v>
      </c>
      <c r="H4" s="1" t="s">
        <v>13</v>
      </c>
      <c r="I4" s="1" t="s">
        <v>17</v>
      </c>
      <c r="J4" s="1" t="s">
        <v>18</v>
      </c>
      <c r="K4" s="22"/>
      <c r="L4" s="22"/>
      <c r="M4" s="1" t="s">
        <v>19</v>
      </c>
      <c r="N4" s="1" t="s">
        <v>20</v>
      </c>
      <c r="O4" s="1" t="s">
        <v>21</v>
      </c>
      <c r="P4" s="22"/>
      <c r="Q4" s="22"/>
      <c r="R4" s="25"/>
    </row>
    <row r="5" spans="1:18" ht="14.25">
      <c r="A5" s="2" t="s">
        <v>22</v>
      </c>
      <c r="B5" s="1">
        <v>90</v>
      </c>
      <c r="C5" s="3">
        <v>700.88</v>
      </c>
      <c r="D5" s="3">
        <v>12.77</v>
      </c>
      <c r="E5" s="3">
        <v>713.65</v>
      </c>
      <c r="F5" s="3">
        <v>127.6377168878</v>
      </c>
      <c r="G5" s="3">
        <v>0.1101205317</v>
      </c>
      <c r="H5" s="3">
        <v>127.7478374195</v>
      </c>
      <c r="I5" s="13">
        <v>25</v>
      </c>
      <c r="J5" s="13">
        <v>1223</v>
      </c>
      <c r="K5" s="13">
        <v>42083</v>
      </c>
      <c r="L5" s="13">
        <v>42211</v>
      </c>
      <c r="M5" s="3">
        <v>425.317881844401</v>
      </c>
      <c r="N5" s="3">
        <v>2.6927497823</v>
      </c>
      <c r="O5" s="3">
        <v>428.0106316267</v>
      </c>
      <c r="P5" s="3">
        <v>9.35</v>
      </c>
      <c r="Q5" s="3">
        <v>437.36</v>
      </c>
      <c r="R5" s="3">
        <v>304</v>
      </c>
    </row>
    <row r="6" spans="1:18" ht="14.25">
      <c r="A6" s="2" t="s">
        <v>23</v>
      </c>
      <c r="B6" s="1">
        <v>285</v>
      </c>
      <c r="C6" s="3">
        <v>2975.63</v>
      </c>
      <c r="D6" s="3">
        <v>273.87</v>
      </c>
      <c r="E6" s="3">
        <v>3249.5</v>
      </c>
      <c r="F6" s="3">
        <v>376.4079024844</v>
      </c>
      <c r="G6" s="3">
        <v>6.5915774583</v>
      </c>
      <c r="H6" s="3">
        <v>382.9994799427</v>
      </c>
      <c r="I6" s="13">
        <v>25</v>
      </c>
      <c r="J6" s="13">
        <v>2156</v>
      </c>
      <c r="K6" s="13">
        <v>348610</v>
      </c>
      <c r="L6" s="13">
        <v>309421</v>
      </c>
      <c r="M6" s="3">
        <v>1125.2297259135</v>
      </c>
      <c r="N6" s="3">
        <v>9.825678703999984</v>
      </c>
      <c r="O6" s="3">
        <v>1135.0554046175</v>
      </c>
      <c r="P6" s="3">
        <v>44.8054621774</v>
      </c>
      <c r="Q6" s="3">
        <v>1179.8608667949</v>
      </c>
      <c r="R6" s="3">
        <v>260.66</v>
      </c>
    </row>
    <row r="7" spans="1:18" ht="14.25">
      <c r="A7" s="4" t="s">
        <v>24</v>
      </c>
      <c r="B7" s="5">
        <v>285</v>
      </c>
      <c r="C7" s="3">
        <v>268.83237888</v>
      </c>
      <c r="D7" s="3">
        <v>64.11657728</v>
      </c>
      <c r="E7" s="3">
        <v>332.94895616</v>
      </c>
      <c r="F7" s="3">
        <v>350.546944</v>
      </c>
      <c r="G7" s="3">
        <v>5.17</v>
      </c>
      <c r="H7" s="3">
        <v>355.716944</v>
      </c>
      <c r="I7" s="14">
        <v>25</v>
      </c>
      <c r="J7" s="14">
        <v>2164</v>
      </c>
      <c r="K7" s="13">
        <v>360633</v>
      </c>
      <c r="L7" s="13">
        <v>12331</v>
      </c>
      <c r="M7" s="3">
        <v>1187.2524</v>
      </c>
      <c r="N7" s="3">
        <v>10.5356</v>
      </c>
      <c r="O7" s="3">
        <v>1197.788</v>
      </c>
      <c r="P7" s="3">
        <v>59.7</v>
      </c>
      <c r="Q7" s="3">
        <v>1257.5</v>
      </c>
      <c r="R7" s="3">
        <v>285.8341</v>
      </c>
    </row>
    <row r="8" spans="1:18" ht="14.25">
      <c r="A8" s="4" t="s">
        <v>25</v>
      </c>
      <c r="B8" s="5">
        <v>285</v>
      </c>
      <c r="C8" s="3">
        <v>548.58006528</v>
      </c>
      <c r="D8" s="3">
        <v>92.93756416</v>
      </c>
      <c r="E8" s="3">
        <v>641.51762944</v>
      </c>
      <c r="F8" s="3">
        <v>398.14254592</v>
      </c>
      <c r="G8" s="3">
        <v>10.35556608</v>
      </c>
      <c r="H8" s="3">
        <v>408.498112</v>
      </c>
      <c r="I8" s="14">
        <v>25</v>
      </c>
      <c r="J8" s="14">
        <v>2182</v>
      </c>
      <c r="K8" s="13">
        <v>384174</v>
      </c>
      <c r="L8" s="13">
        <v>24095</v>
      </c>
      <c r="M8" s="3">
        <v>1389.0629</v>
      </c>
      <c r="N8" s="3">
        <v>11.9265</v>
      </c>
      <c r="O8" s="3">
        <v>1400.9894</v>
      </c>
      <c r="P8" s="3">
        <v>73.6</v>
      </c>
      <c r="Q8" s="3">
        <v>1474.6</v>
      </c>
      <c r="R8" s="3">
        <v>346.8382</v>
      </c>
    </row>
    <row r="9" spans="1:18" ht="14.25">
      <c r="A9" s="4" t="s">
        <v>26</v>
      </c>
      <c r="B9" s="5">
        <v>285</v>
      </c>
      <c r="C9" s="3">
        <v>656.76914688</v>
      </c>
      <c r="D9" s="3">
        <v>104.91387904</v>
      </c>
      <c r="E9" s="3">
        <v>761.68302592</v>
      </c>
      <c r="F9" s="3">
        <v>459.38835456</v>
      </c>
      <c r="G9" s="3">
        <v>8.56787328</v>
      </c>
      <c r="H9" s="3">
        <v>467.95622784</v>
      </c>
      <c r="I9" s="14">
        <v>25</v>
      </c>
      <c r="J9" s="14">
        <v>2202</v>
      </c>
      <c r="K9" s="13">
        <v>429873</v>
      </c>
      <c r="L9" s="13">
        <v>46371</v>
      </c>
      <c r="M9" s="3">
        <v>1413.4958</v>
      </c>
      <c r="N9" s="3">
        <v>11.5855</v>
      </c>
      <c r="O9" s="3">
        <v>1425.0812999999998</v>
      </c>
      <c r="P9" s="3">
        <v>70.7</v>
      </c>
      <c r="Q9" s="3">
        <v>1495.8</v>
      </c>
      <c r="R9" s="3">
        <v>271.3635</v>
      </c>
    </row>
    <row r="10" spans="1:18" ht="14.25">
      <c r="A10" s="4" t="s">
        <v>27</v>
      </c>
      <c r="B10" s="5">
        <v>285</v>
      </c>
      <c r="C10" s="3">
        <v>480.34840576</v>
      </c>
      <c r="D10" s="3">
        <v>96.22964224</v>
      </c>
      <c r="E10" s="3">
        <v>576.578048</v>
      </c>
      <c r="F10" s="3">
        <v>474.26875392</v>
      </c>
      <c r="G10" s="3">
        <v>11.31563008</v>
      </c>
      <c r="H10" s="3">
        <v>485.584384</v>
      </c>
      <c r="I10" s="14">
        <v>25</v>
      </c>
      <c r="J10" s="14">
        <v>2233</v>
      </c>
      <c r="K10" s="13">
        <v>456055</v>
      </c>
      <c r="L10" s="13">
        <v>26725</v>
      </c>
      <c r="M10" s="3">
        <v>1578.4904</v>
      </c>
      <c r="N10" s="3">
        <v>13.4656</v>
      </c>
      <c r="O10" s="3">
        <v>1592</v>
      </c>
      <c r="P10" s="3">
        <v>69.4</v>
      </c>
      <c r="Q10" s="3">
        <v>1661.4</v>
      </c>
      <c r="R10" s="3">
        <v>289.6454</v>
      </c>
    </row>
    <row r="11" spans="1:18" ht="14.25">
      <c r="A11" s="4" t="s">
        <v>28</v>
      </c>
      <c r="B11" s="5">
        <v>285</v>
      </c>
      <c r="C11" s="3">
        <v>706.11828736</v>
      </c>
      <c r="D11" s="3">
        <v>117.7148416</v>
      </c>
      <c r="E11" s="3">
        <v>823.83312896</v>
      </c>
      <c r="F11" s="3">
        <v>557.85152512</v>
      </c>
      <c r="G11" s="3">
        <v>12.7429696</v>
      </c>
      <c r="H11" s="3">
        <v>570.59449472</v>
      </c>
      <c r="I11" s="14">
        <v>25</v>
      </c>
      <c r="J11" s="14">
        <v>2256</v>
      </c>
      <c r="K11" s="13">
        <v>508264</v>
      </c>
      <c r="L11" s="13">
        <v>52936</v>
      </c>
      <c r="M11" s="3">
        <v>1763.1105</v>
      </c>
      <c r="N11" s="3">
        <v>16.1334</v>
      </c>
      <c r="O11" s="3">
        <v>1779.2439</v>
      </c>
      <c r="P11" s="3">
        <v>74.6</v>
      </c>
      <c r="Q11" s="3">
        <v>1853.9</v>
      </c>
      <c r="R11" s="3">
        <v>281.1604</v>
      </c>
    </row>
    <row r="12" spans="1:18" ht="14.25">
      <c r="A12" s="4" t="s">
        <v>29</v>
      </c>
      <c r="B12" s="5">
        <v>287</v>
      </c>
      <c r="C12" s="3">
        <v>494.2086144</v>
      </c>
      <c r="D12" s="3">
        <v>107.02763008</v>
      </c>
      <c r="E12" s="3">
        <v>601.23624448</v>
      </c>
      <c r="F12" s="3">
        <v>597.03451648</v>
      </c>
      <c r="G12" s="3">
        <v>11.94415744</v>
      </c>
      <c r="H12" s="3">
        <v>608.97867392</v>
      </c>
      <c r="I12" s="14">
        <v>49</v>
      </c>
      <c r="J12" s="14">
        <v>2703</v>
      </c>
      <c r="K12" s="13">
        <v>581382</v>
      </c>
      <c r="L12" s="13">
        <v>73837</v>
      </c>
      <c r="M12" s="3">
        <v>1756.939897</v>
      </c>
      <c r="N12" s="3">
        <v>20.15984</v>
      </c>
      <c r="O12" s="3">
        <v>1777.099737</v>
      </c>
      <c r="P12" s="3">
        <v>71.6252308986</v>
      </c>
      <c r="Q12" s="3">
        <v>1848.7249677562</v>
      </c>
      <c r="R12" s="3">
        <v>264.4801</v>
      </c>
    </row>
    <row r="13" spans="1:18" ht="14.25">
      <c r="A13" s="4" t="s">
        <v>30</v>
      </c>
      <c r="B13" s="5">
        <v>287</v>
      </c>
      <c r="C13" s="3">
        <v>521.21391104</v>
      </c>
      <c r="D13" s="3">
        <v>143.67736832</v>
      </c>
      <c r="E13" s="3">
        <v>664.89127936</v>
      </c>
      <c r="F13" s="3">
        <v>627.87469312</v>
      </c>
      <c r="G13" s="3">
        <v>13.65496832</v>
      </c>
      <c r="H13" s="3">
        <v>641.52966144</v>
      </c>
      <c r="I13" s="14">
        <v>69</v>
      </c>
      <c r="J13" s="14">
        <v>3086</v>
      </c>
      <c r="K13" s="13">
        <v>632109</v>
      </c>
      <c r="L13" s="13">
        <v>51460</v>
      </c>
      <c r="M13" s="3">
        <v>1753.370789451</v>
      </c>
      <c r="N13" s="3">
        <v>22.5168554277998</v>
      </c>
      <c r="O13" s="3">
        <v>1775.8877324078</v>
      </c>
      <c r="P13" s="3">
        <v>92.1392251872</v>
      </c>
      <c r="Q13" s="3">
        <v>1868.026957595</v>
      </c>
      <c r="R13" s="3">
        <v>253.5888</v>
      </c>
    </row>
    <row r="14" spans="1:18" ht="14.25">
      <c r="A14" s="4" t="s">
        <v>31</v>
      </c>
      <c r="B14" s="5">
        <v>287</v>
      </c>
      <c r="C14" s="3">
        <v>546.1536409864</v>
      </c>
      <c r="D14" s="3">
        <v>147.1929885394</v>
      </c>
      <c r="E14" s="3">
        <v>693.3466295257999</v>
      </c>
      <c r="F14" s="3">
        <v>662.2279742876</v>
      </c>
      <c r="G14" s="3">
        <v>12.85378090291</v>
      </c>
      <c r="H14" s="3">
        <v>675.08175519051</v>
      </c>
      <c r="I14" s="14">
        <v>69</v>
      </c>
      <c r="J14" s="14">
        <v>3437</v>
      </c>
      <c r="K14" s="13">
        <v>693070</v>
      </c>
      <c r="L14" s="13">
        <v>61781</v>
      </c>
      <c r="M14" s="3">
        <v>1768.7046138141</v>
      </c>
      <c r="N14" s="3">
        <v>22.1934995051</v>
      </c>
      <c r="O14" s="3">
        <v>1790.8981133192</v>
      </c>
      <c r="P14" s="3">
        <v>97.6524540625</v>
      </c>
      <c r="Q14" s="3">
        <v>1888.5505673817</v>
      </c>
      <c r="R14" s="3">
        <v>251.527518162189</v>
      </c>
    </row>
    <row r="15" spans="1:18" ht="14.25">
      <c r="A15" s="4" t="s">
        <v>32</v>
      </c>
      <c r="B15" s="5">
        <v>287</v>
      </c>
      <c r="C15" s="6">
        <v>652.7409627875</v>
      </c>
      <c r="D15" s="6">
        <v>179.1204925505</v>
      </c>
      <c r="E15" s="6">
        <v>831.861455338</v>
      </c>
      <c r="F15" s="6">
        <v>685.5157644804</v>
      </c>
      <c r="G15" s="6">
        <v>15.20451009586</v>
      </c>
      <c r="H15" s="6">
        <v>700.72027457626</v>
      </c>
      <c r="I15" s="14">
        <v>71</v>
      </c>
      <c r="J15" s="14">
        <v>3710</v>
      </c>
      <c r="K15" s="14">
        <v>777227</v>
      </c>
      <c r="L15" s="14">
        <v>84928</v>
      </c>
      <c r="M15" s="6">
        <v>1938.576148274</v>
      </c>
      <c r="N15" s="6">
        <v>22.7744211207</v>
      </c>
      <c r="O15" s="6">
        <v>1961.3505693947</v>
      </c>
      <c r="P15" s="6">
        <v>89.3546955005001</v>
      </c>
      <c r="Q15" s="6">
        <v>2050.7052648952</v>
      </c>
      <c r="R15" s="6">
        <v>263.152935330782</v>
      </c>
    </row>
    <row r="16" spans="1:18" ht="14.25">
      <c r="A16" s="4" t="s">
        <v>33</v>
      </c>
      <c r="B16" s="5">
        <v>288</v>
      </c>
      <c r="C16" s="6">
        <v>564.2414427002</v>
      </c>
      <c r="D16" s="6">
        <v>149.5902974231</v>
      </c>
      <c r="E16" s="6">
        <v>713.8317401232999</v>
      </c>
      <c r="F16" s="6">
        <v>752.8751435101</v>
      </c>
      <c r="G16" s="6">
        <v>17.2449116643</v>
      </c>
      <c r="H16" s="6">
        <v>770.1200551744</v>
      </c>
      <c r="I16" s="14">
        <v>71</v>
      </c>
      <c r="J16" s="14">
        <v>3832</v>
      </c>
      <c r="K16" s="14">
        <v>838198</v>
      </c>
      <c r="L16" s="14">
        <v>61691</v>
      </c>
      <c r="M16" s="6">
        <v>2017.1109067052</v>
      </c>
      <c r="N16" s="6">
        <v>23.2361383376</v>
      </c>
      <c r="O16" s="6">
        <v>2040.3470450428</v>
      </c>
      <c r="P16" s="6">
        <v>111.2368069064</v>
      </c>
      <c r="Q16" s="6">
        <v>2151.5838519492</v>
      </c>
      <c r="R16" s="6">
        <v>257.320423786343</v>
      </c>
    </row>
    <row r="17" spans="1:18" ht="14.25">
      <c r="A17" s="4" t="s">
        <v>34</v>
      </c>
      <c r="B17" s="5">
        <v>288</v>
      </c>
      <c r="C17" s="3">
        <v>557.7952160452</v>
      </c>
      <c r="D17" s="3">
        <v>232.6405522167</v>
      </c>
      <c r="E17" s="3">
        <v>790.4357682619001</v>
      </c>
      <c r="F17" s="3">
        <v>747.5869441193</v>
      </c>
      <c r="G17" s="3">
        <v>23.92773260994</v>
      </c>
      <c r="H17" s="3">
        <v>771.51467672924</v>
      </c>
      <c r="I17" s="14">
        <v>71</v>
      </c>
      <c r="J17" s="14">
        <v>3937</v>
      </c>
      <c r="K17" s="14">
        <v>905750</v>
      </c>
      <c r="L17" s="14">
        <v>68578</v>
      </c>
      <c r="M17" s="3">
        <v>1917.2373424535</v>
      </c>
      <c r="N17" s="6">
        <v>24.6571746899</v>
      </c>
      <c r="O17" s="3">
        <v>1941.8945171434</v>
      </c>
      <c r="P17" s="6">
        <v>132.12</v>
      </c>
      <c r="Q17" s="3">
        <v>2074.0145171434</v>
      </c>
      <c r="R17" s="3">
        <v>247.61</v>
      </c>
    </row>
    <row r="18" spans="1:18" ht="14.25">
      <c r="A18" s="4" t="s">
        <v>35</v>
      </c>
      <c r="B18" s="5">
        <v>288</v>
      </c>
      <c r="C18" s="3">
        <v>1258.7608161669</v>
      </c>
      <c r="D18" s="3">
        <v>343.7459868179</v>
      </c>
      <c r="E18" s="3">
        <v>1602.5068029848</v>
      </c>
      <c r="F18" s="3">
        <v>857.0862133822</v>
      </c>
      <c r="G18" s="3">
        <v>38.13626273589</v>
      </c>
      <c r="H18" s="3">
        <v>895.29891293409</v>
      </c>
      <c r="I18" s="14">
        <v>74</v>
      </c>
      <c r="J18" s="14">
        <v>4060</v>
      </c>
      <c r="K18" s="14">
        <v>990284</v>
      </c>
      <c r="L18" s="14">
        <v>85637</v>
      </c>
      <c r="M18" s="3">
        <v>2500.6394327696</v>
      </c>
      <c r="N18" s="6">
        <v>29.7353975513</v>
      </c>
      <c r="O18" s="3">
        <v>2530.3748303209</v>
      </c>
      <c r="P18" s="6">
        <v>157.9013306038</v>
      </c>
      <c r="Q18" s="3">
        <v>2688.2761609247</v>
      </c>
      <c r="R18" s="3">
        <v>275.605427440986</v>
      </c>
    </row>
    <row r="19" spans="1:18" ht="14.25">
      <c r="A19" s="4" t="s">
        <v>36</v>
      </c>
      <c r="B19" s="5">
        <v>510</v>
      </c>
      <c r="C19" s="3">
        <v>1934.7227299345</v>
      </c>
      <c r="D19" s="3">
        <v>385.836472364</v>
      </c>
      <c r="E19" s="3">
        <v>2320.5592022985</v>
      </c>
      <c r="F19" s="3">
        <v>1151.8694527122</v>
      </c>
      <c r="G19" s="3">
        <v>45.36244015852</v>
      </c>
      <c r="H19" s="3">
        <v>1197.23189287072</v>
      </c>
      <c r="I19" s="14">
        <v>74</v>
      </c>
      <c r="J19" s="14">
        <v>4167</v>
      </c>
      <c r="K19" s="14">
        <v>1045035</v>
      </c>
      <c r="L19" s="14">
        <v>56308</v>
      </c>
      <c r="M19" s="3">
        <v>3112.1884041869</v>
      </c>
      <c r="N19" s="6">
        <v>27.0269398539</v>
      </c>
      <c r="O19" s="3">
        <v>3139.2153440408</v>
      </c>
      <c r="P19" s="6">
        <v>203.4856596839</v>
      </c>
      <c r="Q19" s="3">
        <v>3342.7010037247</v>
      </c>
      <c r="R19" s="3">
        <v>266.52939874415</v>
      </c>
    </row>
    <row r="20" spans="1:18" ht="14.25">
      <c r="A20" s="4" t="s">
        <v>37</v>
      </c>
      <c r="B20" s="5">
        <v>510</v>
      </c>
      <c r="C20" s="3">
        <v>1680.554160055</v>
      </c>
      <c r="D20" s="3">
        <v>310.7834308509</v>
      </c>
      <c r="E20" s="3">
        <v>1991.3375909059</v>
      </c>
      <c r="F20" s="3">
        <v>1369.9002823436</v>
      </c>
      <c r="G20" s="3">
        <v>32.8695047326</v>
      </c>
      <c r="H20" s="3">
        <v>1402.7697870762</v>
      </c>
      <c r="I20" s="14">
        <v>74</v>
      </c>
      <c r="J20" s="14">
        <v>4239</v>
      </c>
      <c r="K20" s="14">
        <v>1104264</v>
      </c>
      <c r="L20" s="14">
        <v>60475</v>
      </c>
      <c r="M20" s="3">
        <v>3524.0007865012</v>
      </c>
      <c r="N20" s="6">
        <v>27.9838727955</v>
      </c>
      <c r="O20" s="3">
        <v>3551.9846592967</v>
      </c>
      <c r="P20" s="6">
        <v>200.14</v>
      </c>
      <c r="Q20" s="3">
        <v>3752.1246592967</v>
      </c>
      <c r="R20" s="3">
        <v>258.857416933061</v>
      </c>
    </row>
    <row r="21" spans="1:18" ht="14.25">
      <c r="A21" s="4" t="s">
        <v>38</v>
      </c>
      <c r="B21" s="5">
        <v>507</v>
      </c>
      <c r="C21" s="3">
        <v>2096.2182956525</v>
      </c>
      <c r="D21" s="3">
        <v>495.8233057037</v>
      </c>
      <c r="E21" s="3">
        <v>2592.0416013562</v>
      </c>
      <c r="F21" s="3">
        <v>1616.8996109866</v>
      </c>
      <c r="G21" s="3">
        <v>30.34945059349</v>
      </c>
      <c r="H21" s="3">
        <v>1647.24906158009</v>
      </c>
      <c r="I21" s="14">
        <v>74</v>
      </c>
      <c r="J21" s="14">
        <v>4356</v>
      </c>
      <c r="K21" s="14">
        <v>1268947</v>
      </c>
      <c r="L21" s="14">
        <v>166750</v>
      </c>
      <c r="M21" s="3">
        <v>3726.2969039388</v>
      </c>
      <c r="N21" s="6">
        <v>31.1293152141</v>
      </c>
      <c r="O21" s="3">
        <v>3757.4262191529</v>
      </c>
      <c r="P21" s="6">
        <v>240.5561297846</v>
      </c>
      <c r="Q21" s="3">
        <v>3997.9823489375003</v>
      </c>
      <c r="R21" s="3">
        <v>238.177951784728</v>
      </c>
    </row>
    <row r="22" spans="1:18" ht="14.25">
      <c r="A22" s="4" t="s">
        <v>39</v>
      </c>
      <c r="B22" s="5">
        <v>508</v>
      </c>
      <c r="C22" s="3">
        <v>1511.0531548522</v>
      </c>
      <c r="D22" s="3">
        <v>365.2462109394</v>
      </c>
      <c r="E22" s="3">
        <v>1876.2993657916</v>
      </c>
      <c r="F22" s="3">
        <v>1749.306234609</v>
      </c>
      <c r="G22" s="3">
        <v>30.92921493058</v>
      </c>
      <c r="H22" s="3">
        <v>1780.23544953958</v>
      </c>
      <c r="I22" s="14">
        <v>76</v>
      </c>
      <c r="J22" s="14">
        <v>4469</v>
      </c>
      <c r="K22" s="14">
        <v>1412861</v>
      </c>
      <c r="L22" s="14">
        <v>145600</v>
      </c>
      <c r="M22" s="3">
        <v>3939.7320871232</v>
      </c>
      <c r="N22" s="6">
        <v>32.8546736968</v>
      </c>
      <c r="O22" s="3">
        <v>3972.58676082</v>
      </c>
      <c r="P22" s="6">
        <v>231.3053444514</v>
      </c>
      <c r="Q22" s="3">
        <v>4203.8921052714</v>
      </c>
      <c r="R22" s="3">
        <v>233.08</v>
      </c>
    </row>
    <row r="23" spans="1:18" ht="14.25">
      <c r="A23" s="4" t="s">
        <v>40</v>
      </c>
      <c r="B23" s="5">
        <v>507</v>
      </c>
      <c r="C23" s="3">
        <v>3045.9296360462</v>
      </c>
      <c r="D23" s="3">
        <v>479.2257189335</v>
      </c>
      <c r="E23" s="3">
        <v>3525.1553549797</v>
      </c>
      <c r="F23" s="3">
        <v>2180.4882457211</v>
      </c>
      <c r="G23" s="3">
        <v>35.76699008681</v>
      </c>
      <c r="H23" s="3">
        <v>2216.25523580791</v>
      </c>
      <c r="I23" s="14">
        <v>79</v>
      </c>
      <c r="J23" s="14">
        <v>4604</v>
      </c>
      <c r="K23" s="14">
        <v>1634210</v>
      </c>
      <c r="L23" s="14">
        <v>223922</v>
      </c>
      <c r="M23" s="3">
        <v>5087.7174057836</v>
      </c>
      <c r="N23" s="6">
        <v>36.3789519439</v>
      </c>
      <c r="O23" s="3">
        <v>5124.0963577275</v>
      </c>
      <c r="P23" s="6">
        <v>288.9679102499</v>
      </c>
      <c r="Q23" s="3">
        <v>5413.0642679774</v>
      </c>
      <c r="R23" s="3">
        <v>243.824800292666</v>
      </c>
    </row>
    <row r="24" spans="1:18" ht="14.25">
      <c r="A24" s="4" t="s">
        <v>41</v>
      </c>
      <c r="B24" s="5">
        <v>507</v>
      </c>
      <c r="C24" s="3">
        <v>1944.7595100627</v>
      </c>
      <c r="D24" s="3">
        <v>450.3317773659</v>
      </c>
      <c r="E24" s="3">
        <v>2395.0912874286</v>
      </c>
      <c r="F24" s="3">
        <v>2187.9973344817</v>
      </c>
      <c r="G24" s="3">
        <v>36.75814692947</v>
      </c>
      <c r="H24" s="3">
        <v>2224.75548141117</v>
      </c>
      <c r="I24" s="14">
        <v>79</v>
      </c>
      <c r="J24" s="14">
        <v>4670</v>
      </c>
      <c r="K24" s="14">
        <v>1823919</v>
      </c>
      <c r="L24" s="14">
        <v>191750</v>
      </c>
      <c r="M24" s="3">
        <v>4530.8181409156</v>
      </c>
      <c r="N24" s="6">
        <v>36.1246105314</v>
      </c>
      <c r="O24" s="3">
        <v>4566.942751447</v>
      </c>
      <c r="P24" s="6">
        <v>284.648713574</v>
      </c>
      <c r="Q24" s="3">
        <v>4851.591465021</v>
      </c>
      <c r="R24" s="3">
        <v>215.175356748205</v>
      </c>
    </row>
    <row r="25" spans="1:18" ht="14.25">
      <c r="A25" s="7" t="s">
        <v>42</v>
      </c>
      <c r="B25" s="8">
        <v>508</v>
      </c>
      <c r="C25" s="9">
        <v>2771.4309324762</v>
      </c>
      <c r="D25" s="9">
        <v>603.0207886824</v>
      </c>
      <c r="E25" s="9">
        <v>3374.4517211586</v>
      </c>
      <c r="F25" s="9">
        <v>2285.2572886649</v>
      </c>
      <c r="G25" s="9">
        <v>47.89982923797</v>
      </c>
      <c r="H25" s="9">
        <v>2333.15711790287</v>
      </c>
      <c r="I25" s="15">
        <v>79</v>
      </c>
      <c r="J25" s="15">
        <v>4711</v>
      </c>
      <c r="K25" s="15">
        <v>1971861</v>
      </c>
      <c r="L25" s="15">
        <v>150587</v>
      </c>
      <c r="M25" s="9">
        <v>4924.0693390782</v>
      </c>
      <c r="N25" s="16">
        <v>69.429120036</v>
      </c>
      <c r="O25" s="9">
        <v>4993.4984591142</v>
      </c>
      <c r="P25" s="16">
        <v>344.371409872</v>
      </c>
      <c r="Q25" s="9">
        <v>5337.8698689862</v>
      </c>
      <c r="R25" s="9">
        <v>223.025411327339</v>
      </c>
    </row>
    <row r="26" spans="1:18" ht="14.25">
      <c r="A26" s="4" t="s">
        <v>43</v>
      </c>
      <c r="B26" s="5">
        <v>506</v>
      </c>
      <c r="C26" s="3">
        <v>3263.7672606353</v>
      </c>
      <c r="D26" s="3">
        <v>551.1155890585</v>
      </c>
      <c r="E26" s="3">
        <v>3814.8828496938</v>
      </c>
      <c r="F26" s="3">
        <v>2485.6198811312</v>
      </c>
      <c r="G26" s="3">
        <v>41.1086063888</v>
      </c>
      <c r="H26" s="3">
        <v>2526.72848752</v>
      </c>
      <c r="I26" s="14">
        <v>79</v>
      </c>
      <c r="J26" s="14">
        <v>4739</v>
      </c>
      <c r="K26" s="14">
        <v>2095817</v>
      </c>
      <c r="L26" s="14">
        <v>126777</v>
      </c>
      <c r="M26" s="3">
        <v>5554.9211446751</v>
      </c>
      <c r="N26" s="6">
        <v>43.7309366623</v>
      </c>
      <c r="O26" s="3">
        <v>5598.6520813374</v>
      </c>
      <c r="P26" s="6">
        <v>294.7416557011</v>
      </c>
      <c r="Q26" s="3">
        <v>5893.3937370385</v>
      </c>
      <c r="R26" s="3">
        <v>230.694214036998</v>
      </c>
    </row>
    <row r="27" spans="1:18" ht="14.25">
      <c r="A27" s="4" t="s">
        <v>44</v>
      </c>
      <c r="B27" s="5">
        <v>712</v>
      </c>
      <c r="C27" s="3">
        <v>4015.156495553</v>
      </c>
      <c r="D27" s="3">
        <v>538.27472018</v>
      </c>
      <c r="E27" s="3">
        <v>4553.431215733</v>
      </c>
      <c r="F27" s="3">
        <v>2827.6915980742</v>
      </c>
      <c r="G27" s="3">
        <v>33.75618335409</v>
      </c>
      <c r="H27" s="3">
        <v>2861.44778142829</v>
      </c>
      <c r="I27" s="14">
        <v>79</v>
      </c>
      <c r="J27" s="14">
        <v>4766</v>
      </c>
      <c r="K27" s="14">
        <v>2237594</v>
      </c>
      <c r="L27" s="14">
        <v>145132</v>
      </c>
      <c r="M27" s="3">
        <v>6471.3040571321</v>
      </c>
      <c r="N27" s="6">
        <v>39.7071116345</v>
      </c>
      <c r="O27" s="3">
        <v>6511.0111687666</v>
      </c>
      <c r="P27" s="6">
        <v>198.864123257</v>
      </c>
      <c r="Q27" s="3">
        <v>6709.8752920236</v>
      </c>
      <c r="R27" s="3">
        <v>233.996363224335</v>
      </c>
    </row>
    <row r="28" spans="1:18" ht="14.25">
      <c r="A28" s="4" t="s">
        <v>45</v>
      </c>
      <c r="B28" s="5">
        <v>712</v>
      </c>
      <c r="C28" s="3">
        <v>3711.6632906541</v>
      </c>
      <c r="D28" s="3">
        <v>523.5649467307</v>
      </c>
      <c r="E28" s="3">
        <v>4235.2282373848</v>
      </c>
      <c r="F28" s="3">
        <v>3109.8427719913</v>
      </c>
      <c r="G28" s="3">
        <v>36.067170875</v>
      </c>
      <c r="H28" s="3">
        <v>3145.9099428663</v>
      </c>
      <c r="I28" s="14">
        <v>81</v>
      </c>
      <c r="J28" s="14">
        <v>4808</v>
      </c>
      <c r="K28" s="14">
        <v>2366394</v>
      </c>
      <c r="L28" s="14">
        <v>122071</v>
      </c>
      <c r="M28" s="3">
        <v>7587.5195870803</v>
      </c>
      <c r="N28" s="6">
        <v>41.4381239129</v>
      </c>
      <c r="O28" s="3">
        <v>7628.9577109932</v>
      </c>
      <c r="P28" s="3">
        <v>298.7887135005</v>
      </c>
      <c r="Q28" s="3">
        <v>7927.7464244937</v>
      </c>
      <c r="R28" s="3">
        <v>228.86</v>
      </c>
    </row>
    <row r="29" spans="1:18" ht="14.25">
      <c r="A29" s="4" t="s">
        <v>46</v>
      </c>
      <c r="B29" s="5">
        <v>712</v>
      </c>
      <c r="C29" s="3">
        <v>3506.585867317</v>
      </c>
      <c r="D29" s="3">
        <v>556.1544610325</v>
      </c>
      <c r="E29" s="3">
        <v>4062.7403283495</v>
      </c>
      <c r="F29" s="3">
        <v>3234.8190665747</v>
      </c>
      <c r="G29" s="3">
        <v>38.5062424043</v>
      </c>
      <c r="H29" s="3">
        <v>3273.325308979</v>
      </c>
      <c r="I29" s="14">
        <v>83</v>
      </c>
      <c r="J29" s="14">
        <v>4839</v>
      </c>
      <c r="K29" s="14">
        <v>2508354</v>
      </c>
      <c r="L29" s="14">
        <v>139910</v>
      </c>
      <c r="M29" s="3">
        <v>8371.2537214767</v>
      </c>
      <c r="N29" s="6">
        <v>48.0773777696</v>
      </c>
      <c r="O29" s="3">
        <v>8419.3310992463</v>
      </c>
      <c r="P29" s="3">
        <v>313.4168015787</v>
      </c>
      <c r="Q29" s="3">
        <v>8732.747900825</v>
      </c>
      <c r="R29" s="3">
        <v>240.9</v>
      </c>
    </row>
    <row r="30" spans="1:18" ht="14.25">
      <c r="A30" s="4" t="s">
        <v>47</v>
      </c>
      <c r="B30" s="5">
        <v>713</v>
      </c>
      <c r="C30" s="3">
        <v>3453.7069036099</v>
      </c>
      <c r="D30" s="3">
        <v>535.4782864497</v>
      </c>
      <c r="E30" s="3">
        <v>3989.1851900596002</v>
      </c>
      <c r="F30" s="3">
        <v>3435.0638836053</v>
      </c>
      <c r="G30" s="3">
        <v>30.410221906300002</v>
      </c>
      <c r="H30" s="3">
        <v>3465.4741055115996</v>
      </c>
      <c r="I30" s="14">
        <v>84</v>
      </c>
      <c r="J30" s="14">
        <v>4869</v>
      </c>
      <c r="K30" s="14">
        <v>2671728</v>
      </c>
      <c r="L30" s="14">
        <v>161091</v>
      </c>
      <c r="M30" s="3">
        <v>8428.1658512537</v>
      </c>
      <c r="N30" s="6">
        <v>54.4163416225</v>
      </c>
      <c r="O30" s="3">
        <v>8482.582192876198</v>
      </c>
      <c r="P30" s="3">
        <v>282.4075813594</v>
      </c>
      <c r="Q30" s="3">
        <v>8764.989774235599</v>
      </c>
      <c r="R30" s="3">
        <v>229.35</v>
      </c>
    </row>
    <row r="31" spans="1:18" ht="14.25">
      <c r="A31" s="4" t="s">
        <v>48</v>
      </c>
      <c r="B31" s="5">
        <v>713</v>
      </c>
      <c r="C31" s="3">
        <v>3063.4999005249</v>
      </c>
      <c r="D31" s="3">
        <v>432.14690988160004</v>
      </c>
      <c r="E31" s="3">
        <v>3495.6468104065</v>
      </c>
      <c r="F31" s="3">
        <v>3472.1714129670004</v>
      </c>
      <c r="G31" s="3">
        <v>19.8387231552</v>
      </c>
      <c r="H31" s="3">
        <v>3492.0101361222</v>
      </c>
      <c r="I31" s="14">
        <v>84</v>
      </c>
      <c r="J31" s="14">
        <v>4920</v>
      </c>
      <c r="K31" s="14">
        <v>2814174</v>
      </c>
      <c r="L31" s="14">
        <v>139690</v>
      </c>
      <c r="M31" s="3">
        <v>8734.0256892289</v>
      </c>
      <c r="N31" s="6">
        <v>53.9465660411</v>
      </c>
      <c r="O31" s="3">
        <v>8787.97225527</v>
      </c>
      <c r="P31" s="3">
        <v>281.3232247212</v>
      </c>
      <c r="Q31" s="3">
        <v>9069.2954799912</v>
      </c>
      <c r="R31" s="3">
        <v>232.47</v>
      </c>
    </row>
    <row r="32" spans="1:18" ht="14.25">
      <c r="A32" s="7" t="s">
        <v>49</v>
      </c>
      <c r="B32" s="8">
        <v>713</v>
      </c>
      <c r="C32" s="9">
        <v>3937.4359190710998</v>
      </c>
      <c r="D32" s="9">
        <v>475.2783855379</v>
      </c>
      <c r="E32" s="9">
        <v>4412.714304609</v>
      </c>
      <c r="F32" s="9">
        <v>3837.0722845103</v>
      </c>
      <c r="G32" s="9">
        <v>25.6861407377</v>
      </c>
      <c r="H32" s="9">
        <v>3862.7584252479996</v>
      </c>
      <c r="I32" s="15">
        <v>84</v>
      </c>
      <c r="J32" s="15">
        <v>4970</v>
      </c>
      <c r="K32" s="15">
        <v>2963320</v>
      </c>
      <c r="L32" s="15">
        <v>142706</v>
      </c>
      <c r="M32" s="9">
        <v>9395.3547335038</v>
      </c>
      <c r="N32" s="16">
        <v>50.7863957581</v>
      </c>
      <c r="O32" s="9">
        <v>9446.141129261901</v>
      </c>
      <c r="P32" s="9">
        <v>391.987719638</v>
      </c>
      <c r="Q32" s="9">
        <v>9838.128848899902</v>
      </c>
      <c r="R32" s="9">
        <v>230.15</v>
      </c>
    </row>
    <row r="33" spans="1:18" ht="14.25">
      <c r="A33" s="4" t="s">
        <v>50</v>
      </c>
      <c r="B33" s="5">
        <v>713</v>
      </c>
      <c r="C33" s="3">
        <v>3784.3904774709</v>
      </c>
      <c r="D33" s="3">
        <v>579.9661100472</v>
      </c>
      <c r="E33" s="3">
        <v>4364.3565875181</v>
      </c>
      <c r="F33" s="3">
        <v>3926.4952792197</v>
      </c>
      <c r="G33" s="3">
        <v>27.826422886399996</v>
      </c>
      <c r="H33" s="3">
        <v>3954.3217021061</v>
      </c>
      <c r="I33" s="14">
        <v>86</v>
      </c>
      <c r="J33" s="14">
        <v>5031</v>
      </c>
      <c r="K33" s="14">
        <v>3194611</v>
      </c>
      <c r="L33" s="14">
        <v>225136</v>
      </c>
      <c r="M33" s="3">
        <v>9392.8082926292</v>
      </c>
      <c r="N33" s="6">
        <v>53.59160933289999</v>
      </c>
      <c r="O33" s="3">
        <v>9446.3999019621</v>
      </c>
      <c r="P33" s="3">
        <v>375.0011832529</v>
      </c>
      <c r="Q33" s="3">
        <v>9821.401085215</v>
      </c>
      <c r="R33" s="3">
        <v>224.66</v>
      </c>
    </row>
    <row r="34" spans="1:18" ht="14.25">
      <c r="A34" s="4" t="s">
        <v>51</v>
      </c>
      <c r="B34" s="5">
        <v>711</v>
      </c>
      <c r="C34" s="3">
        <v>3514.9193956310005</v>
      </c>
      <c r="D34" s="3">
        <v>546.1445008083</v>
      </c>
      <c r="E34" s="3">
        <v>4061.0638964393006</v>
      </c>
      <c r="F34" s="3">
        <v>3939.1800538535003</v>
      </c>
      <c r="G34" s="3">
        <v>26.3072881527</v>
      </c>
      <c r="H34" s="3">
        <v>3965.4873420062</v>
      </c>
      <c r="I34" s="14">
        <v>87</v>
      </c>
      <c r="J34" s="14">
        <v>5101</v>
      </c>
      <c r="K34" s="14">
        <v>3367513</v>
      </c>
      <c r="L34" s="14">
        <v>169783</v>
      </c>
      <c r="M34" s="3">
        <v>9523.6529916958</v>
      </c>
      <c r="N34" s="6">
        <v>56.87137556409999</v>
      </c>
      <c r="O34" s="3">
        <v>9580.524367259899</v>
      </c>
      <c r="P34" s="3">
        <v>366.4128463421</v>
      </c>
      <c r="Q34" s="3">
        <v>9946.937213602</v>
      </c>
      <c r="R34" s="3">
        <v>224.54</v>
      </c>
    </row>
    <row r="35" spans="1:18" ht="14.25">
      <c r="A35" s="4" t="s">
        <v>52</v>
      </c>
      <c r="B35" s="5">
        <v>710</v>
      </c>
      <c r="C35" s="3">
        <v>2739.4875036666</v>
      </c>
      <c r="D35" s="3">
        <v>427.56238112870005</v>
      </c>
      <c r="E35" s="3">
        <v>3167.0498847953</v>
      </c>
      <c r="F35" s="3">
        <v>3915.673735636398</v>
      </c>
      <c r="G35" s="3">
        <v>28.071542207999997</v>
      </c>
      <c r="H35" s="3">
        <v>3943.7452778444</v>
      </c>
      <c r="I35" s="14">
        <v>87</v>
      </c>
      <c r="J35" s="14">
        <v>5133</v>
      </c>
      <c r="K35" s="14">
        <v>3504940</v>
      </c>
      <c r="L35" s="14">
        <v>136847</v>
      </c>
      <c r="M35" s="3">
        <v>9798.750000000002</v>
      </c>
      <c r="N35" s="6">
        <v>58.06999999999999</v>
      </c>
      <c r="O35" s="3">
        <v>9856.820000000002</v>
      </c>
      <c r="P35" s="3">
        <v>358.83038592689996</v>
      </c>
      <c r="Q35" s="3">
        <v>10215.650385926901</v>
      </c>
      <c r="R35" s="3">
        <v>230.70627627239995</v>
      </c>
    </row>
    <row r="36" spans="1:18" ht="14.25">
      <c r="A36" s="4" t="s">
        <v>53</v>
      </c>
      <c r="B36" s="5">
        <v>710</v>
      </c>
      <c r="C36" s="3">
        <v>3319.8667536938997</v>
      </c>
      <c r="D36" s="3">
        <v>420.9154749661</v>
      </c>
      <c r="E36" s="3">
        <v>3740.78222866</v>
      </c>
      <c r="F36" s="3">
        <v>4034.9617434095003</v>
      </c>
      <c r="G36" s="3">
        <v>29.93080364150001</v>
      </c>
      <c r="H36" s="3">
        <v>4064.8925470510003</v>
      </c>
      <c r="I36" s="14">
        <v>87</v>
      </c>
      <c r="J36" s="14">
        <v>5181</v>
      </c>
      <c r="K36" s="14">
        <v>3660176</v>
      </c>
      <c r="L36" s="14">
        <v>149452</v>
      </c>
      <c r="M36" s="3">
        <v>10250.460019835107</v>
      </c>
      <c r="N36" s="6">
        <v>59.22990217120001</v>
      </c>
      <c r="O36" s="3">
        <v>10309.689922006308</v>
      </c>
      <c r="P36" s="3">
        <v>384.4450016107</v>
      </c>
      <c r="Q36" s="3">
        <v>10694.134923617008</v>
      </c>
      <c r="R36" s="3">
        <v>235.5150823946151</v>
      </c>
    </row>
    <row r="37" spans="1:18" ht="14.25">
      <c r="A37" s="4" t="s">
        <v>54</v>
      </c>
      <c r="B37" s="5">
        <v>710</v>
      </c>
      <c r="C37" s="3">
        <v>5808.168140595201</v>
      </c>
      <c r="D37" s="3">
        <v>667.2643743853</v>
      </c>
      <c r="E37" s="3">
        <v>6475.432514980501</v>
      </c>
      <c r="F37" s="3">
        <v>4400.7392876484</v>
      </c>
      <c r="G37" s="3">
        <v>48.951806182700004</v>
      </c>
      <c r="H37" s="3">
        <v>4449.6910938311</v>
      </c>
      <c r="I37" s="14">
        <v>89</v>
      </c>
      <c r="J37" s="14">
        <v>5257</v>
      </c>
      <c r="K37" s="14">
        <v>3847778</v>
      </c>
      <c r="L37" s="14">
        <v>186997</v>
      </c>
      <c r="M37" s="3">
        <v>11591.8956486273</v>
      </c>
      <c r="N37" s="6">
        <v>60.3743902326</v>
      </c>
      <c r="O37" s="3">
        <v>11652.2700388599</v>
      </c>
      <c r="P37" s="3">
        <v>521.9982284755</v>
      </c>
      <c r="Q37" s="3">
        <v>12174.268267335401</v>
      </c>
      <c r="R37" s="3">
        <v>244.3253072890328</v>
      </c>
    </row>
    <row r="38" spans="1:18" ht="14.25">
      <c r="A38" s="4" t="s">
        <v>55</v>
      </c>
      <c r="B38" s="5">
        <v>710</v>
      </c>
      <c r="C38" s="3">
        <v>7311.681083656899</v>
      </c>
      <c r="D38" s="3">
        <v>699.0473661681</v>
      </c>
      <c r="E38" s="3">
        <v>8010.728449824999</v>
      </c>
      <c r="F38" s="3">
        <v>5201.044558543</v>
      </c>
      <c r="G38" s="3">
        <v>35.8277025101</v>
      </c>
      <c r="H38" s="3">
        <v>5236.8722610530995</v>
      </c>
      <c r="I38" s="14">
        <v>89</v>
      </c>
      <c r="J38" s="14">
        <v>5326</v>
      </c>
      <c r="K38" s="14">
        <v>4088493</v>
      </c>
      <c r="L38" s="14">
        <v>233306</v>
      </c>
      <c r="M38" s="3">
        <v>13195.240885581405</v>
      </c>
      <c r="N38" s="6">
        <v>70.56923165989998</v>
      </c>
      <c r="O38" s="3">
        <v>13265.810117241306</v>
      </c>
      <c r="P38" s="3">
        <v>482.75737219440003</v>
      </c>
      <c r="Q38" s="3">
        <v>13748.567489435707</v>
      </c>
      <c r="R38" s="3">
        <v>235.28525065062158</v>
      </c>
    </row>
    <row r="39" spans="1:18" ht="14.25">
      <c r="A39" s="4" t="s">
        <v>56</v>
      </c>
      <c r="B39" s="5">
        <v>915</v>
      </c>
      <c r="C39" s="3">
        <v>9749.6066794873</v>
      </c>
      <c r="D39" s="3">
        <v>894.2695742814001</v>
      </c>
      <c r="E39" s="3">
        <v>10643.8762537687</v>
      </c>
      <c r="F39" s="3">
        <v>6070.623627592402</v>
      </c>
      <c r="G39" s="3">
        <v>36.91265625820001</v>
      </c>
      <c r="H39" s="3">
        <v>6107.5362838506035</v>
      </c>
      <c r="I39" s="14">
        <v>89</v>
      </c>
      <c r="J39" s="14">
        <v>5418</v>
      </c>
      <c r="K39" s="14">
        <v>4426710</v>
      </c>
      <c r="L39" s="14">
        <v>328336</v>
      </c>
      <c r="M39" s="3">
        <v>15928.876834219003</v>
      </c>
      <c r="N39" s="6">
        <v>72.76966165030004</v>
      </c>
      <c r="O39" s="3">
        <v>16001.646495869305</v>
      </c>
      <c r="P39" s="3">
        <v>534.8298397376001</v>
      </c>
      <c r="Q39" s="3">
        <v>16536.476335606905</v>
      </c>
      <c r="R39" s="3">
        <v>243.60179048785483</v>
      </c>
    </row>
    <row r="40" spans="1:18" ht="14.25">
      <c r="A40" s="4" t="s">
        <v>57</v>
      </c>
      <c r="B40" s="5">
        <v>915</v>
      </c>
      <c r="C40" s="3">
        <v>9043.1251312103</v>
      </c>
      <c r="D40" s="3">
        <v>884.2532213076</v>
      </c>
      <c r="E40" s="3">
        <v>9927.378352517899</v>
      </c>
      <c r="F40" s="3">
        <v>6968.726242735199</v>
      </c>
      <c r="G40" s="3">
        <v>47.5855602032</v>
      </c>
      <c r="H40" s="3">
        <v>7016.311802938399</v>
      </c>
      <c r="I40" s="14">
        <v>89</v>
      </c>
      <c r="J40" s="14">
        <v>5530</v>
      </c>
      <c r="K40" s="14">
        <v>4733834</v>
      </c>
      <c r="L40" s="14">
        <v>333757</v>
      </c>
      <c r="M40" s="3">
        <v>17522.4976281941</v>
      </c>
      <c r="N40" s="6">
        <v>72.1257180131</v>
      </c>
      <c r="O40" s="3">
        <v>17594.6233462072</v>
      </c>
      <c r="P40" s="3">
        <v>737.7745880715</v>
      </c>
      <c r="Q40" s="3">
        <v>18332.397934278702</v>
      </c>
      <c r="R40" s="3">
        <v>238.31707513196514</v>
      </c>
    </row>
    <row r="41" spans="1:18" ht="14.25">
      <c r="A41" s="4" t="s">
        <v>58</v>
      </c>
      <c r="B41" s="5">
        <v>915</v>
      </c>
      <c r="C41" s="3">
        <v>13867.558988523302</v>
      </c>
      <c r="D41" s="3">
        <v>1438.1164149236001</v>
      </c>
      <c r="E41" s="3">
        <v>15305.675403446901</v>
      </c>
      <c r="F41" s="3">
        <v>8188.452349346</v>
      </c>
      <c r="G41" s="3">
        <v>63.5181513816</v>
      </c>
      <c r="H41" s="3">
        <v>8251.9705007276</v>
      </c>
      <c r="I41" s="14">
        <v>89</v>
      </c>
      <c r="J41" s="14">
        <v>5661</v>
      </c>
      <c r="K41" s="14">
        <v>5150751</v>
      </c>
      <c r="L41" s="14">
        <v>405280</v>
      </c>
      <c r="M41" s="3">
        <v>20761.1627671585</v>
      </c>
      <c r="N41" s="6">
        <v>99.18830448189999</v>
      </c>
      <c r="O41" s="3">
        <v>20860.3510716404</v>
      </c>
      <c r="P41" s="3">
        <v>925.9099967730001</v>
      </c>
      <c r="Q41" s="3">
        <v>21786.2610684134</v>
      </c>
      <c r="R41" s="3">
        <v>240.29228547502342</v>
      </c>
    </row>
    <row r="42" spans="1:18" ht="14.25">
      <c r="A42" s="4" t="s">
        <v>59</v>
      </c>
      <c r="B42" s="5">
        <v>914</v>
      </c>
      <c r="C42" s="3">
        <v>29652.409685518902</v>
      </c>
      <c r="D42" s="3">
        <v>3802.7989161876003</v>
      </c>
      <c r="E42" s="3">
        <v>33455.2086017065</v>
      </c>
      <c r="F42" s="3">
        <v>10172.0634837338</v>
      </c>
      <c r="G42" s="3">
        <v>81.83855237510001</v>
      </c>
      <c r="H42" s="3">
        <v>10253.9020361089</v>
      </c>
      <c r="I42" s="14">
        <v>91</v>
      </c>
      <c r="J42" s="14">
        <v>5805</v>
      </c>
      <c r="K42" s="14">
        <v>5864300</v>
      </c>
      <c r="L42" s="14">
        <v>700423</v>
      </c>
      <c r="M42" s="3">
        <v>25763.157212442802</v>
      </c>
      <c r="N42" s="6">
        <v>211.35415818149997</v>
      </c>
      <c r="O42" s="3">
        <v>25974.5113706243</v>
      </c>
      <c r="P42" s="3">
        <v>1339.2738261386999</v>
      </c>
      <c r="Q42" s="3">
        <v>27313.785196762998</v>
      </c>
      <c r="R42" s="3">
        <v>240.44094670822653</v>
      </c>
    </row>
    <row r="43" spans="1:18" ht="14.25">
      <c r="A43" s="4" t="s">
        <v>60</v>
      </c>
      <c r="B43" s="5">
        <v>914</v>
      </c>
      <c r="C43" s="3">
        <v>21012.852123798097</v>
      </c>
      <c r="D43" s="3">
        <v>2880.8699842929996</v>
      </c>
      <c r="E43" s="3">
        <v>23893.722108091097</v>
      </c>
      <c r="F43" s="3">
        <v>11258.333569305001</v>
      </c>
      <c r="G43" s="3">
        <v>58.6949466417</v>
      </c>
      <c r="H43" s="3">
        <v>11317.028515946702</v>
      </c>
      <c r="I43" s="14">
        <v>91</v>
      </c>
      <c r="J43" s="14">
        <v>6345</v>
      </c>
      <c r="K43" s="14">
        <v>6149202</v>
      </c>
      <c r="L43" s="14">
        <v>281435</v>
      </c>
      <c r="M43" s="3">
        <v>27937.1290413912</v>
      </c>
      <c r="N43" s="6">
        <v>214.0463801952</v>
      </c>
      <c r="O43" s="3">
        <v>28151.175421586402</v>
      </c>
      <c r="P43" s="3">
        <v>1455.5719832763</v>
      </c>
      <c r="Q43" s="3">
        <v>29606.7474048627</v>
      </c>
      <c r="R43" s="3">
        <v>236.16327802819865</v>
      </c>
    </row>
    <row r="44" spans="1:18" ht="14.25">
      <c r="A44" s="4" t="s">
        <v>61</v>
      </c>
      <c r="B44" s="5">
        <v>914</v>
      </c>
      <c r="C44" s="3">
        <v>12824.310870056399</v>
      </c>
      <c r="D44" s="3">
        <v>1709.8427790115002</v>
      </c>
      <c r="E44" s="3">
        <v>14534.1536490679</v>
      </c>
      <c r="F44" s="3">
        <v>11522.9926976139</v>
      </c>
      <c r="G44" s="3">
        <v>55.10680457870001</v>
      </c>
      <c r="H44" s="3">
        <v>11578.0995021926</v>
      </c>
      <c r="I44" s="14">
        <v>91</v>
      </c>
      <c r="J44" s="14">
        <v>6422</v>
      </c>
      <c r="K44" s="14">
        <v>6218991</v>
      </c>
      <c r="L44" s="14">
        <v>74455</v>
      </c>
      <c r="M44" s="3">
        <v>30479.6168732367</v>
      </c>
      <c r="N44" s="6">
        <v>223.6092835007</v>
      </c>
      <c r="O44" s="3">
        <v>30703.2261567374</v>
      </c>
      <c r="P44" s="3">
        <v>1271.0301288681999</v>
      </c>
      <c r="Q44" s="3">
        <v>31974.2562856056</v>
      </c>
      <c r="R44" s="3">
        <v>247.0055708043917</v>
      </c>
    </row>
    <row r="45" spans="1:18" ht="14.25">
      <c r="A45" s="4" t="s">
        <v>62</v>
      </c>
      <c r="B45" s="5">
        <v>913</v>
      </c>
      <c r="C45" s="3">
        <v>33867.228092756995</v>
      </c>
      <c r="D45" s="3">
        <v>3973.4657613370996</v>
      </c>
      <c r="E45" s="3">
        <v>37840.6938540941</v>
      </c>
      <c r="F45" s="3">
        <v>14864.3878090571</v>
      </c>
      <c r="G45" s="3">
        <v>79.2912966201</v>
      </c>
      <c r="H45" s="3">
        <v>14943.6791056772</v>
      </c>
      <c r="I45" s="14">
        <v>91</v>
      </c>
      <c r="J45" s="14">
        <v>6476</v>
      </c>
      <c r="K45" s="14">
        <v>6446134</v>
      </c>
      <c r="L45" s="14">
        <v>224228</v>
      </c>
      <c r="M45" s="3">
        <v>39858.8240175759</v>
      </c>
      <c r="N45" s="6">
        <v>283.16226986469997</v>
      </c>
      <c r="O45" s="3">
        <v>40141.986287440595</v>
      </c>
      <c r="P45" s="3">
        <v>2152.8786250687</v>
      </c>
      <c r="Q45" s="3">
        <v>42294.86491250929</v>
      </c>
      <c r="R45" s="3">
        <v>255.93039453070506</v>
      </c>
    </row>
    <row r="46" spans="1:18" ht="14.25">
      <c r="A46" s="4" t="s">
        <v>63</v>
      </c>
      <c r="B46" s="5">
        <v>912</v>
      </c>
      <c r="C46" s="3">
        <v>46428.9288429811</v>
      </c>
      <c r="D46" s="3">
        <v>6114.3000539487</v>
      </c>
      <c r="E46" s="3">
        <v>52543.228896929795</v>
      </c>
      <c r="F46" s="3">
        <v>18306.9569936152</v>
      </c>
      <c r="G46" s="3">
        <v>87.56032508729999</v>
      </c>
      <c r="H46" s="3">
        <v>18394.5173187025</v>
      </c>
      <c r="I46" s="14">
        <v>91</v>
      </c>
      <c r="J46" s="14">
        <v>6570</v>
      </c>
      <c r="K46" s="14">
        <v>6841301</v>
      </c>
      <c r="L46" s="14">
        <v>379394</v>
      </c>
      <c r="M46" s="3">
        <v>50264.66502427791</v>
      </c>
      <c r="N46" s="6">
        <v>330.2416377666</v>
      </c>
      <c r="O46" s="3">
        <v>50594.90666204451</v>
      </c>
      <c r="P46" s="3">
        <v>3040.4111569942997</v>
      </c>
      <c r="Q46" s="3">
        <v>53635.317819038806</v>
      </c>
      <c r="R46" s="3">
        <v>261.843040108816</v>
      </c>
    </row>
    <row r="47" spans="1:18" ht="14.25">
      <c r="A47" s="10" t="s">
        <v>64</v>
      </c>
      <c r="B47" s="11">
        <v>912</v>
      </c>
      <c r="C47" s="3">
        <v>41484.288826638796</v>
      </c>
      <c r="D47" s="3">
        <v>5532.7024482714</v>
      </c>
      <c r="E47" s="3">
        <v>47016.99127491019</v>
      </c>
      <c r="F47" s="3">
        <v>20728.6312328794</v>
      </c>
      <c r="G47" s="3">
        <v>71.66499538929999</v>
      </c>
      <c r="H47" s="3">
        <v>20800.2962282687</v>
      </c>
      <c r="I47" s="14">
        <v>92</v>
      </c>
      <c r="J47" s="14">
        <v>6748</v>
      </c>
      <c r="K47" s="14">
        <v>7192457</v>
      </c>
      <c r="L47" s="14">
        <v>339484</v>
      </c>
      <c r="M47" s="3">
        <v>59370.81351408561</v>
      </c>
      <c r="N47" s="3">
        <v>431.0560846447</v>
      </c>
      <c r="O47" s="3">
        <v>59801.8695987303</v>
      </c>
      <c r="P47" s="3">
        <v>4486.5036497682995</v>
      </c>
      <c r="Q47" s="3">
        <v>64288.373248498596</v>
      </c>
      <c r="R47" s="3">
        <v>277.0365453676856</v>
      </c>
    </row>
    <row r="48" spans="1:18" ht="14.25">
      <c r="A48" s="10" t="s">
        <v>65</v>
      </c>
      <c r="B48" s="11">
        <v>913</v>
      </c>
      <c r="C48" s="3">
        <v>41584.664275668394</v>
      </c>
      <c r="D48" s="3">
        <v>6798.8605208857</v>
      </c>
      <c r="E48" s="3">
        <v>48383.52479655409</v>
      </c>
      <c r="F48" s="3">
        <v>20443.6895438214</v>
      </c>
      <c r="G48" s="3">
        <v>46.9937142744</v>
      </c>
      <c r="H48" s="3">
        <v>20490.6832580958</v>
      </c>
      <c r="I48" s="14">
        <v>92</v>
      </c>
      <c r="J48" s="14">
        <v>6848</v>
      </c>
      <c r="K48" s="14">
        <v>7539491</v>
      </c>
      <c r="L48" s="14">
        <v>334726</v>
      </c>
      <c r="M48" s="3">
        <v>52784.62952088311</v>
      </c>
      <c r="N48" s="3">
        <v>495.34042980140003</v>
      </c>
      <c r="O48" s="3">
        <v>53279.9699506845</v>
      </c>
      <c r="P48" s="3">
        <v>4187.4591280997</v>
      </c>
      <c r="Q48" s="3">
        <v>57467.4290787842</v>
      </c>
      <c r="R48" s="3">
        <v>253.39</v>
      </c>
    </row>
    <row r="49" spans="1:18" ht="14.25">
      <c r="A49" s="10" t="s">
        <v>66</v>
      </c>
      <c r="B49" s="11">
        <v>913</v>
      </c>
      <c r="C49" s="3">
        <v>30441.52</v>
      </c>
      <c r="D49" s="3">
        <v>1962.6</v>
      </c>
      <c r="E49" s="3">
        <v>32404.12</v>
      </c>
      <c r="F49" s="3">
        <v>13352</v>
      </c>
      <c r="G49" s="3">
        <v>32.62</v>
      </c>
      <c r="H49" s="3">
        <v>13384.62</v>
      </c>
      <c r="I49" s="14">
        <v>91</v>
      </c>
      <c r="J49" s="14">
        <v>6967</v>
      </c>
      <c r="K49" s="14">
        <v>7640723</v>
      </c>
      <c r="L49" s="14">
        <v>103194</v>
      </c>
      <c r="M49" s="3">
        <v>36069.69</v>
      </c>
      <c r="N49" s="3">
        <v>229.21</v>
      </c>
      <c r="O49" s="3">
        <v>36298.9</v>
      </c>
      <c r="P49" s="3">
        <v>4926.17</v>
      </c>
      <c r="Q49" s="3">
        <v>41225.06</v>
      </c>
      <c r="R49" s="3">
        <v>254.94</v>
      </c>
    </row>
    <row r="50" spans="1:18" ht="14.25">
      <c r="A50" s="10" t="s">
        <v>67</v>
      </c>
      <c r="B50" s="11">
        <v>913</v>
      </c>
      <c r="C50" s="3">
        <v>22237.273363942</v>
      </c>
      <c r="D50" s="3">
        <v>113.37166418919999</v>
      </c>
      <c r="E50" s="3">
        <v>22350.6450281312</v>
      </c>
      <c r="F50" s="3">
        <v>10561.0283220222</v>
      </c>
      <c r="G50" s="3">
        <v>32.5799221708</v>
      </c>
      <c r="H50" s="3">
        <v>10593.608244193001</v>
      </c>
      <c r="I50" s="14">
        <v>91</v>
      </c>
      <c r="J50" s="14">
        <v>7073</v>
      </c>
      <c r="K50" s="14">
        <v>7684384</v>
      </c>
      <c r="L50" s="14">
        <v>47895</v>
      </c>
      <c r="M50" s="3">
        <v>28442.8805999643</v>
      </c>
      <c r="N50" s="3">
        <v>158.6352527761</v>
      </c>
      <c r="O50" s="3">
        <v>28601.515852740402</v>
      </c>
      <c r="P50" s="3">
        <v>4013.1811123793</v>
      </c>
      <c r="Q50" s="3">
        <v>32614.696965119703</v>
      </c>
      <c r="R50" s="3">
        <v>246.95</v>
      </c>
    </row>
    <row r="51" spans="1:18" ht="14.25">
      <c r="A51" s="10" t="s">
        <v>68</v>
      </c>
      <c r="B51" s="11">
        <f>'[1]按月度汇总（亿元）'!BC70</f>
        <v>913</v>
      </c>
      <c r="C51" s="3">
        <f>'[1]按月度汇总（亿元）'!C70</f>
        <v>11546.833126934</v>
      </c>
      <c r="D51" s="3">
        <f>'[1]按月度汇总（亿元）'!F70</f>
        <v>33.8154499428</v>
      </c>
      <c r="E51" s="3">
        <f>C51+D51</f>
        <v>11580.6485768768</v>
      </c>
      <c r="F51" s="3">
        <f>'[1]按月度汇总（亿元）'!X70</f>
        <v>9040.509182472</v>
      </c>
      <c r="G51" s="3">
        <f>'[1]按月度汇总（亿元）'!Y70</f>
        <v>26.833298083800003</v>
      </c>
      <c r="H51" s="3">
        <f>'[1]按月度汇总（亿元）'!Z70</f>
        <v>9067.3424805558</v>
      </c>
      <c r="I51" s="14">
        <f>'[1]按月度汇总（亿元）'!AZ70</f>
        <v>91</v>
      </c>
      <c r="J51" s="14">
        <f>'[1]按月度汇总（亿元）'!BA70</f>
        <v>7159</v>
      </c>
      <c r="K51" s="14">
        <f>'[1]按月度汇总（亿元）'!AA70</f>
        <v>7715956</v>
      </c>
      <c r="L51" s="14">
        <f>'[1]按月度汇总（亿元）'!AF70</f>
        <v>30300</v>
      </c>
      <c r="M51" s="3">
        <f>'[1]按月度汇总（亿元）'!AN70</f>
        <v>25471.039820492402</v>
      </c>
      <c r="N51" s="3">
        <f>'[1]按月度汇总（亿元）'!AO70</f>
        <v>175.9103530838</v>
      </c>
      <c r="O51" s="3">
        <f>'[1]按月度汇总（亿元）'!AM70</f>
        <v>25646.950173576202</v>
      </c>
      <c r="P51" s="3">
        <f>'[1]按月度汇总（亿元）'!AQ70</f>
        <v>2964.2009986048997</v>
      </c>
      <c r="Q51" s="3">
        <f>'[1]融资融券月度数据（Web）'!O51+'[1]融资融券月度数据（Web）'!P51</f>
        <v>28611.151172181104</v>
      </c>
      <c r="R51" s="3">
        <f>'[1]按月度汇总（亿元）'!AR70</f>
        <v>245.61</v>
      </c>
    </row>
    <row r="52" spans="1:18" ht="14.25">
      <c r="A52" s="10" t="s">
        <v>69</v>
      </c>
      <c r="B52" s="11">
        <v>914</v>
      </c>
      <c r="C52" s="3">
        <v>17544.584590011702</v>
      </c>
      <c r="D52" s="3">
        <v>20.9929218388</v>
      </c>
      <c r="E52" s="3">
        <v>17565.5775118505</v>
      </c>
      <c r="F52" s="3">
        <v>10301.680493420501</v>
      </c>
      <c r="G52" s="3">
        <v>29.0410454706</v>
      </c>
      <c r="H52" s="3">
        <v>10330.7215388911</v>
      </c>
      <c r="I52" s="14">
        <v>91</v>
      </c>
      <c r="J52" s="14">
        <v>7321</v>
      </c>
      <c r="K52" s="14">
        <v>7739643</v>
      </c>
      <c r="L52" s="14">
        <v>35567</v>
      </c>
      <c r="M52" s="3">
        <v>30783.786571809997</v>
      </c>
      <c r="N52" s="3">
        <v>150.8444484217971</v>
      </c>
      <c r="O52" s="3">
        <v>30934.631020231795</v>
      </c>
      <c r="P52" s="3">
        <v>3088.4801369136</v>
      </c>
      <c r="Q52" s="3">
        <v>34023.111157145395</v>
      </c>
      <c r="R52" s="3">
        <v>267.82</v>
      </c>
    </row>
    <row r="53" spans="1:18" ht="14.25">
      <c r="A53" s="10" t="s">
        <v>70</v>
      </c>
      <c r="B53" s="11">
        <f>'[2]按月度汇总（亿元）'!BC72</f>
        <v>914</v>
      </c>
      <c r="C53" s="3">
        <f>'[2]按月度汇总（亿元）'!C72</f>
        <v>27056.372048315498</v>
      </c>
      <c r="D53" s="3">
        <f>'[2]按月度汇总（亿元）'!F72</f>
        <v>40.4455545706</v>
      </c>
      <c r="E53" s="3">
        <f>C53+D53</f>
        <v>27096.817602886098</v>
      </c>
      <c r="F53" s="3">
        <f>'[2]按月度汇总（亿元）'!X72</f>
        <v>11931.9862476242</v>
      </c>
      <c r="G53" s="3">
        <f>'[2]按月度汇总（亿元）'!Y72</f>
        <v>29.0546681307</v>
      </c>
      <c r="H53" s="3">
        <f>'[2]按月度汇总（亿元）'!Z72</f>
        <v>11961.0409157549</v>
      </c>
      <c r="I53" s="14">
        <f>'[2]按月度汇总（亿元）'!AZ72</f>
        <v>91</v>
      </c>
      <c r="J53" s="14">
        <f>'[2]按月度汇总（亿元）'!BA72</f>
        <v>7432</v>
      </c>
      <c r="K53" s="14">
        <f>'[2]按月度汇总（亿元）'!AA72</f>
        <v>7812327</v>
      </c>
      <c r="L53" s="14">
        <f>'[2]按月度汇总（亿元）'!AF72</f>
        <v>77791</v>
      </c>
      <c r="M53" s="3">
        <f>'[2]按月度汇总（亿元）'!AN72</f>
        <v>34300.82874453849</v>
      </c>
      <c r="N53" s="3">
        <f>'[2]按月度汇总（亿元）'!AO72</f>
        <v>129.66073658000002</v>
      </c>
      <c r="O53" s="3">
        <f>'[2]按月度汇总（亿元）'!AM72</f>
        <v>34430.48948111849</v>
      </c>
      <c r="P53" s="3">
        <f>'[2]按月度汇总（亿元）'!AQ72</f>
        <v>3081.4858374706</v>
      </c>
      <c r="Q53" s="3">
        <f>'[2]融资融券月度数据（Web）'!O53+'[2]融资融券月度数据（Web）'!P53</f>
        <v>37511.975318589095</v>
      </c>
      <c r="R53" s="3">
        <f>'[2]按月度汇总（亿元）'!AR72</f>
        <v>266.85</v>
      </c>
    </row>
    <row r="54" spans="1:18" ht="14.25">
      <c r="A54" s="10" t="s">
        <v>71</v>
      </c>
      <c r="B54" s="11">
        <f>'[3]按月度汇总（亿元）'!BC73</f>
        <v>913</v>
      </c>
      <c r="C54" s="3">
        <f>'[3]按月度汇总（亿元）'!C73</f>
        <v>18700.4975706424</v>
      </c>
      <c r="D54" s="12">
        <f>'[3]按月度汇总（亿元）'!F73</f>
        <v>52.0002316379</v>
      </c>
      <c r="E54" s="3">
        <f>C54+D54</f>
        <v>18752.4978022803</v>
      </c>
      <c r="F54" s="3">
        <f>'[3]按月度汇总（亿元）'!X73</f>
        <v>11712.2287215448</v>
      </c>
      <c r="G54" s="12">
        <f>'[3]按月度汇总（亿元）'!Y73</f>
        <v>29.6015566171</v>
      </c>
      <c r="H54" s="3">
        <f>'[3]按月度汇总（亿元）'!Z73</f>
        <v>11741.8302781619</v>
      </c>
      <c r="I54" s="17">
        <f>'[3]按月度汇总（亿元）'!AZ73</f>
        <v>92</v>
      </c>
      <c r="J54" s="14">
        <f>'[3]按月度汇总（亿元）'!BA73</f>
        <v>7529</v>
      </c>
      <c r="K54" s="14">
        <f>'[3]按月度汇总（亿元）'!AA73</f>
        <v>7896746</v>
      </c>
      <c r="L54" s="14">
        <f>'[3]按月度汇总（亿元）'!AF73</f>
        <v>92724</v>
      </c>
      <c r="M54" s="3">
        <f>'[3]按月度汇总（亿元）'!AN73</f>
        <v>35798.534095031086</v>
      </c>
      <c r="N54" s="3">
        <f>'[3]按月度汇总（亿元）'!AO73</f>
        <v>143.3980226115</v>
      </c>
      <c r="O54" s="3">
        <f>'[3]按月度汇总（亿元）'!AM73</f>
        <v>35941.93211764259</v>
      </c>
      <c r="P54" s="3">
        <f>'[3]按月度汇总（亿元）'!AQ73</f>
        <v>2442.9680474917</v>
      </c>
      <c r="Q54" s="3">
        <f>'[3]融资融券月度数据（Web）'!O54+'[3]融资融券月度数据（Web）'!P54</f>
        <v>38384.900165134284</v>
      </c>
      <c r="R54" s="3">
        <f>'[3]按月度汇总（亿元）'!AR73</f>
        <v>277.3</v>
      </c>
    </row>
    <row r="55" spans="1:18" ht="14.25">
      <c r="A55" s="10" t="s">
        <v>72</v>
      </c>
      <c r="B55" s="11">
        <f>'[4]按月度汇总（亿元）'!BC74</f>
        <v>913</v>
      </c>
      <c r="C55" s="3">
        <f>'[4]按月度汇总（亿元）'!C74</f>
        <v>8884.795789149499</v>
      </c>
      <c r="D55" s="12">
        <f>'[4]按月度汇总（亿元）'!F74</f>
        <v>26.271625328699997</v>
      </c>
      <c r="E55" s="3">
        <f>C55+D55</f>
        <v>8911.067414478199</v>
      </c>
      <c r="F55" s="3">
        <f>'[4]按月度汇总（亿元）'!X74</f>
        <v>9070.3849696373</v>
      </c>
      <c r="G55" s="12">
        <f>'[4]按月度汇总（亿元）'!Y74</f>
        <v>20.7138777282</v>
      </c>
      <c r="H55" s="3">
        <f>'[4]按月度汇总（亿元）'!Z74</f>
        <v>9091.0988473655</v>
      </c>
      <c r="I55" s="17">
        <f>'[4]按月度汇总（亿元）'!AZ74</f>
        <v>93</v>
      </c>
      <c r="J55" s="14">
        <f>'[4]按月度汇总（亿元）'!BA74</f>
        <v>7623</v>
      </c>
      <c r="K55" s="14">
        <f>'[4]按月度汇总（亿元）'!AA74</f>
        <v>7933291</v>
      </c>
      <c r="L55" s="14">
        <f>'[4]按月度汇总（亿元）'!AF74</f>
        <v>44197</v>
      </c>
      <c r="M55" s="3">
        <f>'[4]按月度汇总（亿元）'!AN74</f>
        <v>23292.17</v>
      </c>
      <c r="N55" s="3">
        <f>'[4]按月度汇总（亿元）'!AO74</f>
        <v>152.79</v>
      </c>
      <c r="O55" s="3">
        <f>'[4]按月度汇总（亿元）'!AM74</f>
        <v>23444.96</v>
      </c>
      <c r="P55" s="3">
        <f>'[4]按月度汇总（亿元）'!AQ74</f>
        <v>2641.4216003099</v>
      </c>
      <c r="Q55" s="3">
        <f>'[4]融资融券月度数据（Web）'!O55+'[4]融资融券月度数据（Web）'!P55</f>
        <v>26086.3816003099</v>
      </c>
      <c r="R55" s="3">
        <f>'[4]按月度汇总（亿元）'!AR74</f>
        <v>234.15</v>
      </c>
    </row>
    <row r="56" spans="1:18" ht="14.25">
      <c r="A56" s="10" t="s">
        <v>73</v>
      </c>
      <c r="B56" s="11">
        <v>913</v>
      </c>
      <c r="C56" s="3">
        <v>6464.158052850799</v>
      </c>
      <c r="D56" s="12">
        <v>18.4459711842</v>
      </c>
      <c r="E56" s="3">
        <v>6482.604024034999</v>
      </c>
      <c r="F56" s="3">
        <v>8508.0362428995</v>
      </c>
      <c r="G56" s="12">
        <v>21.043751626800002</v>
      </c>
      <c r="H56" s="3">
        <v>8529.079994526299</v>
      </c>
      <c r="I56" s="17">
        <v>93</v>
      </c>
      <c r="J56" s="14">
        <v>7738</v>
      </c>
      <c r="K56" s="14">
        <v>7954204</v>
      </c>
      <c r="L56" s="14">
        <v>24876</v>
      </c>
      <c r="M56" s="3">
        <v>22117.4205076062</v>
      </c>
      <c r="N56" s="3">
        <v>171.918933684</v>
      </c>
      <c r="O56" s="3">
        <v>22289.339441290198</v>
      </c>
      <c r="P56" s="3">
        <v>2697.0616147330998</v>
      </c>
      <c r="Q56" s="3">
        <v>24986.401056023296</v>
      </c>
      <c r="R56" s="3">
        <v>234.02</v>
      </c>
    </row>
    <row r="57" spans="1:18" ht="14.25">
      <c r="A57" s="10" t="s">
        <v>74</v>
      </c>
      <c r="B57" s="11">
        <v>909</v>
      </c>
      <c r="C57" s="3">
        <v>12032.2753311815</v>
      </c>
      <c r="D57" s="12">
        <v>37.6752672427</v>
      </c>
      <c r="E57" s="3">
        <v>12069.950598424199</v>
      </c>
      <c r="F57" s="3">
        <v>8785.7611265859</v>
      </c>
      <c r="G57" s="12">
        <v>23.0413428908</v>
      </c>
      <c r="H57" s="3">
        <v>8808.8024694767</v>
      </c>
      <c r="I57" s="17">
        <v>93</v>
      </c>
      <c r="J57" s="14">
        <v>7845</v>
      </c>
      <c r="K57" s="14">
        <v>7996512</v>
      </c>
      <c r="L57" s="14">
        <v>47830</v>
      </c>
      <c r="M57" s="3">
        <v>26709.426953676593</v>
      </c>
      <c r="N57" s="3">
        <v>164.9434821024006</v>
      </c>
      <c r="O57" s="3">
        <v>26874.370435778994</v>
      </c>
      <c r="P57" s="3">
        <v>2157.493039775</v>
      </c>
      <c r="Q57" s="3">
        <v>29031.863475553993</v>
      </c>
      <c r="R57" s="3">
        <v>269.54</v>
      </c>
    </row>
    <row r="58" spans="1:18" ht="14.25">
      <c r="A58" s="10" t="s">
        <v>75</v>
      </c>
      <c r="B58" s="11">
        <v>904</v>
      </c>
      <c r="C58" s="3">
        <v>10146.3937771056</v>
      </c>
      <c r="D58" s="12">
        <v>28.686241733699998</v>
      </c>
      <c r="E58" s="3">
        <v>10175.0800188393</v>
      </c>
      <c r="F58" s="3">
        <v>8570.1528963522</v>
      </c>
      <c r="G58" s="12">
        <v>24.0231594331</v>
      </c>
      <c r="H58" s="3">
        <v>8594.1760557853</v>
      </c>
      <c r="I58" s="17">
        <v>93</v>
      </c>
      <c r="J58" s="14">
        <v>7906</v>
      </c>
      <c r="K58" s="14">
        <v>8039373</v>
      </c>
      <c r="L58" s="14">
        <v>47306</v>
      </c>
      <c r="M58" s="3">
        <v>25668.860157838317</v>
      </c>
      <c r="N58" s="3">
        <v>163.2800044227</v>
      </c>
      <c r="O58" s="3">
        <v>25832.140162261017</v>
      </c>
      <c r="P58" s="3">
        <v>2117.3686367410996</v>
      </c>
      <c r="Q58" s="3">
        <v>27949.508799002117</v>
      </c>
      <c r="R58" s="3">
        <v>263.41</v>
      </c>
    </row>
    <row r="59" spans="1:18" ht="14.25">
      <c r="A59" s="10" t="s">
        <v>76</v>
      </c>
      <c r="B59" s="11">
        <v>896</v>
      </c>
      <c r="C59" s="3">
        <v>7890.0334095127</v>
      </c>
      <c r="D59" s="12">
        <v>32.4236456329</v>
      </c>
      <c r="E59" s="3">
        <v>7922.4570551456</v>
      </c>
      <c r="F59" s="3">
        <v>8269.765394792601</v>
      </c>
      <c r="G59" s="12">
        <v>22.8079969731</v>
      </c>
      <c r="H59" s="3">
        <v>8292.573391765702</v>
      </c>
      <c r="I59" s="17">
        <v>93</v>
      </c>
      <c r="J59" s="14">
        <v>8016</v>
      </c>
      <c r="K59" s="14">
        <v>8080334</v>
      </c>
      <c r="L59" s="14">
        <v>44735</v>
      </c>
      <c r="M59" s="3">
        <v>25286.01744917819</v>
      </c>
      <c r="N59" s="3">
        <v>157.4016770736</v>
      </c>
      <c r="O59" s="3">
        <v>25443.419126251792</v>
      </c>
      <c r="P59" s="3">
        <v>2052.7889564814</v>
      </c>
      <c r="Q59" s="3">
        <v>27496.208082733192</v>
      </c>
      <c r="R59" s="3">
        <v>267.34</v>
      </c>
    </row>
    <row r="60" spans="1:18" ht="14.25">
      <c r="A60" s="10" t="s">
        <v>78</v>
      </c>
      <c r="B60" s="11">
        <v>896</v>
      </c>
      <c r="C60" s="3">
        <v>10276.478105796501</v>
      </c>
      <c r="D60" s="12">
        <v>57.900282958599995</v>
      </c>
      <c r="E60" s="3">
        <v>10334.378388755102</v>
      </c>
      <c r="F60" s="3">
        <v>8508.6031312257</v>
      </c>
      <c r="G60" s="12">
        <v>26.8987635336</v>
      </c>
      <c r="H60" s="3">
        <v>8535.5018947593</v>
      </c>
      <c r="I60" s="17">
        <v>93</v>
      </c>
      <c r="J60" s="14">
        <v>8113</v>
      </c>
      <c r="K60" s="14">
        <v>8130464</v>
      </c>
      <c r="L60" s="14">
        <v>54698</v>
      </c>
      <c r="M60" s="3">
        <v>26552.252413333088</v>
      </c>
      <c r="N60" s="3">
        <v>133.52116904940002</v>
      </c>
      <c r="O60" s="3">
        <v>26685.773582382488</v>
      </c>
      <c r="P60" s="3">
        <v>1881.2235473919</v>
      </c>
      <c r="Q60" s="3">
        <v>28566.997129774387</v>
      </c>
      <c r="R60" s="3">
        <v>273.81</v>
      </c>
    </row>
    <row r="61" spans="1:18" ht="14.25">
      <c r="A61" s="26" t="s">
        <v>77</v>
      </c>
      <c r="B61" s="26"/>
      <c r="C61" s="26"/>
      <c r="D61" s="26"/>
      <c r="E61" s="26"/>
      <c r="F61" s="26"/>
      <c r="G61" s="26"/>
      <c r="H61" s="26"/>
      <c r="I61" s="26"/>
      <c r="J61" s="26"/>
      <c r="K61" s="26"/>
      <c r="L61" s="26"/>
      <c r="M61" s="26"/>
      <c r="N61" s="26"/>
      <c r="O61" s="26"/>
      <c r="P61" s="26"/>
      <c r="Q61" s="26"/>
      <c r="R61" s="26"/>
    </row>
    <row r="62" spans="1:18" ht="14.25">
      <c r="A62" s="26"/>
      <c r="B62" s="26"/>
      <c r="C62" s="26"/>
      <c r="D62" s="26"/>
      <c r="E62" s="26"/>
      <c r="F62" s="26"/>
      <c r="G62" s="26"/>
      <c r="H62" s="26"/>
      <c r="I62" s="26"/>
      <c r="J62" s="26"/>
      <c r="K62" s="26"/>
      <c r="L62" s="26"/>
      <c r="M62" s="26"/>
      <c r="N62" s="26"/>
      <c r="O62" s="26"/>
      <c r="P62" s="26"/>
      <c r="Q62" s="26"/>
      <c r="R62" s="26"/>
    </row>
    <row r="63" spans="1:18" ht="62.25" customHeight="1">
      <c r="A63" s="26"/>
      <c r="B63" s="26"/>
      <c r="C63" s="26"/>
      <c r="D63" s="26"/>
      <c r="E63" s="26"/>
      <c r="F63" s="26"/>
      <c r="G63" s="26"/>
      <c r="H63" s="26"/>
      <c r="I63" s="26"/>
      <c r="J63" s="26"/>
      <c r="K63" s="26"/>
      <c r="L63" s="26"/>
      <c r="M63" s="26"/>
      <c r="N63" s="26"/>
      <c r="O63" s="26"/>
      <c r="P63" s="26"/>
      <c r="Q63" s="26"/>
      <c r="R63" s="26"/>
    </row>
    <row r="64" spans="1:18" ht="14.25">
      <c r="A64" s="26"/>
      <c r="B64" s="26"/>
      <c r="C64" s="26"/>
      <c r="D64" s="26"/>
      <c r="E64" s="26"/>
      <c r="F64" s="26"/>
      <c r="G64" s="26"/>
      <c r="H64" s="26"/>
      <c r="I64" s="26"/>
      <c r="J64" s="26"/>
      <c r="K64" s="26"/>
      <c r="L64" s="26"/>
      <c r="M64" s="26"/>
      <c r="N64" s="26"/>
      <c r="O64" s="26"/>
      <c r="P64" s="26"/>
      <c r="Q64" s="26"/>
      <c r="R64" s="26"/>
    </row>
  </sheetData>
  <sheetProtection/>
  <mergeCells count="15">
    <mergeCell ref="R2:R4"/>
    <mergeCell ref="A61:R64"/>
    <mergeCell ref="C2:E3"/>
    <mergeCell ref="F2:H3"/>
    <mergeCell ref="I2:J3"/>
    <mergeCell ref="A1:R1"/>
    <mergeCell ref="K2:L2"/>
    <mergeCell ref="M2:Q2"/>
    <mergeCell ref="M3:O3"/>
    <mergeCell ref="A2:A4"/>
    <mergeCell ref="B2:B4"/>
    <mergeCell ref="K3:K4"/>
    <mergeCell ref="L3:L4"/>
    <mergeCell ref="P3:P4"/>
    <mergeCell ref="Q3:Q4"/>
  </mergeCells>
  <printOptions/>
  <pageMargins left="0.75" right="0.75" top="1" bottom="1" header="0.51" footer="0.51"/>
  <pageSetup fitToHeight="0"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lihui</dc:creator>
  <cp:keywords/>
  <dc:description/>
  <cp:lastModifiedBy>Wangzy</cp:lastModifiedBy>
  <cp:lastPrinted>2015-09-10T06:17:12Z</cp:lastPrinted>
  <dcterms:created xsi:type="dcterms:W3CDTF">2012-06-06T01:30:27Z</dcterms:created>
  <dcterms:modified xsi:type="dcterms:W3CDTF">2016-07-04T07:20:15Z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